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午早餐補助菜單寒假\"/>
    </mc:Choice>
  </mc:AlternateContent>
  <xr:revisionPtr revIDLastSave="0" documentId="13_ncr:1_{0D47FD48-2281-4A82-8199-215A2260B62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菜單" sheetId="1" r:id="rId1"/>
  </sheets>
  <externalReferences>
    <externalReference r:id="rId2"/>
  </externalReferences>
  <definedNames>
    <definedName name="_xlnm.Print_Area" localSheetId="0">菜單!$A$3:$CL$72</definedName>
    <definedName name="SchoolList">#REF!</definedName>
    <definedName name="Z_11C0FE8A_02C6_40CF_A1E0_30B3B1BF81F9_.wvu.Cols" localSheetId="0" hidden="1">菜單!$B:$D,菜單!$J:$K,菜單!$O:$Q,菜單!$W:$X,菜單!$AB:$AD,菜單!$AJ:$AK,菜單!$AO:$AQ,菜單!$AW:$AX,菜單!$BB:$BD,菜單!$BJ:$BK,菜單!$BO:$BQ,菜單!$BY:$BZ,菜單!$CG:$CH</definedName>
    <definedName name="Z_11C0FE8A_02C6_40CF_A1E0_30B3B1BF81F9_.wvu.PrintArea" localSheetId="0" hidden="1">菜單!$A$1:$CL$72</definedName>
    <definedName name="Z_11C0FE8A_02C6_40CF_A1E0_30B3B1BF81F9_.wvu.Rows" localSheetId="0" hidden="1">菜單!$31:$41,菜單!$61:$61</definedName>
    <definedName name="Z_13A126E7_4A22_4F8A_A1A9_0CA9327E6028_.wvu.Cols" localSheetId="0" hidden="1">菜單!$B:$E,菜單!$G:$G,菜單!$J:$M,菜單!$O:$R,菜單!$T:$T,菜單!$W:$Z,菜單!$AB:$AE,菜單!$AG:$AG,菜單!$AJ:$AM,菜單!$AO:$AR,菜單!$AT:$AT,菜單!$AW:$AZ,菜單!$BB:$BE,菜單!$BG:$BG,菜單!$BJ:$BM,菜單!$BO:$BR,菜單!$BT:$BT,菜單!$BW:$CN</definedName>
    <definedName name="Z_13A126E7_4A22_4F8A_A1A9_0CA9327E6028_.wvu.PrintArea" localSheetId="0" hidden="1">菜單!$A$3:$CL$71</definedName>
    <definedName name="Z_13A126E7_4A22_4F8A_A1A9_0CA9327E6028_.wvu.Rows" localSheetId="0" hidden="1">菜單!$31:$41,菜單!$61:$68</definedName>
    <definedName name="Z_1C1F031F_DAE9_44C9_82DF_B726051C88B3_.wvu.Cols" localSheetId="0" hidden="1">菜單!$B:$D,菜單!$J:$M,菜單!$O:$Q,菜單!$W:$Z,菜單!$AB:$AD,菜單!$AJ:$AM,菜單!$AO:$AQ,菜單!$AW:$AZ,菜單!$BB:$BD,菜單!$BJ:$BM,菜單!$BO:$BQ,菜單!$BW:$CN</definedName>
    <definedName name="Z_1C1F031F_DAE9_44C9_82DF_B726051C88B3_.wvu.PrintArea" localSheetId="0" hidden="1">菜單!$A$1:$CL$72</definedName>
    <definedName name="Z_1C1F031F_DAE9_44C9_82DF_B726051C88B3_.wvu.Rows" localSheetId="0" hidden="1">菜單!$31:$41,菜單!$61:$61</definedName>
    <definedName name="Z_1C92051A_7F4F_41D2_B972_2A27A8E0EAD5_.wvu.Cols" localSheetId="0" hidden="1">菜單!#REF!,菜單!$U:$V,菜單!$AH:$AI,菜單!$AU:$AV,菜單!$BH:$BI,菜單!$BU:$BV,菜單!$CG:$CH</definedName>
    <definedName name="Z_1C92051A_7F4F_41D2_B972_2A27A8E0EAD5_.wvu.PrintArea" localSheetId="0" hidden="1">菜單!$A$1:$CL$72</definedName>
    <definedName name="Z_1C92051A_7F4F_41D2_B972_2A27A8E0EAD5_.wvu.Rows" localSheetId="0" hidden="1">菜單!$31:$41</definedName>
    <definedName name="Z_2424C765_4C65_4348_923D_812E660797EF_.wvu.Cols" localSheetId="0" hidden="1">菜單!$B:$D,菜單!$G:$G,菜單!$J:$K,菜單!$M:$O,菜單!$R:$R,菜單!$U:$X,菜單!$Z:$AB,菜單!$AE:$AE,菜單!$AH:$AK,菜單!$AM:$AO,菜單!$AR:$AR,菜單!$AU:$AX,菜單!$AZ:$BB,菜單!$BE:$BE,菜單!$BH:$BK,菜單!$BM:$BO,菜單!$BR:$BR,菜單!$BU:$BZ</definedName>
    <definedName name="Z_2424C765_4C65_4348_923D_812E660797EF_.wvu.PrintArea" localSheetId="0" hidden="1">菜單!$A$1:$CL$72</definedName>
    <definedName name="Z_2424C765_4C65_4348_923D_812E660797EF_.wvu.Rows" localSheetId="0" hidden="1">菜單!$31:$41,菜單!$61:$61</definedName>
    <definedName name="Z_2891AABE_3B57_457B_B528_ECEB966FF44A_.wvu.Cols" localSheetId="0" hidden="1">菜單!$B:$E,菜單!$G:$G,菜單!$J:$M,菜單!$O:$R,菜單!$T:$T,菜單!$W:$Z,菜單!$AB:$AE,菜單!$AG:$AG,菜單!$AJ:$AM,菜單!$AO:$AR,菜單!$AT:$AT,菜單!$AW:$AZ,菜單!$BB:$BE,菜單!$BG:$BG,菜單!$BJ:$CN</definedName>
    <definedName name="Z_2891AABE_3B57_457B_B528_ECEB966FF44A_.wvu.PrintArea" localSheetId="0" hidden="1">菜單!$A$1:$CL$72</definedName>
    <definedName name="Z_2891AABE_3B57_457B_B528_ECEB966FF44A_.wvu.Rows" localSheetId="0" hidden="1">菜單!$31:$41,菜單!$61:$61</definedName>
    <definedName name="Z_47E547F9_556C_4CB4_AC69_4ED4F76809A7_.wvu.Cols" localSheetId="0" hidden="1">菜單!$B:$E,菜單!$G:$G,菜單!$J:$M,菜單!$O:$R,菜單!$T:$T,菜單!$W:$Z,菜單!$AB:$AE,菜單!$AG:$AG,菜單!$AJ:$AM,菜單!$AO:$AR,菜單!$AT:$AT,菜單!$AW:$AZ,菜單!$BB:$BE,菜單!$BG:$BG,菜單!$BJ:$BM,菜單!$BO:$BR,菜單!$BT:$BT,菜單!$BY:$CN</definedName>
    <definedName name="Z_47E547F9_556C_4CB4_AC69_4ED4F76809A7_.wvu.PrintArea" localSheetId="0" hidden="1">菜單!$A$1:$CL$72</definedName>
    <definedName name="Z_47E547F9_556C_4CB4_AC69_4ED4F76809A7_.wvu.Rows" localSheetId="0" hidden="1">菜單!$31:$41,菜單!$61:$61</definedName>
    <definedName name="Z_7490EB2D_C377_4190_BC8D_B04C929B8AAF_.wvu.Cols" localSheetId="0" hidden="1">菜單!$D:$D,菜單!#REF!,菜單!$O:$O,菜單!$U:$V,菜單!$AB:$AB,菜單!$AH:$AI,菜單!$AO:$AO,菜單!$AU:$AV,菜單!$BB:$BB,菜單!$BH:$BI,菜單!$BO:$BO,菜單!$BU:$BX,菜單!$CG:$CH</definedName>
    <definedName name="Z_7490EB2D_C377_4190_BC8D_B04C929B8AAF_.wvu.PrintArea" localSheetId="0" hidden="1">菜單!$A$1:$CL$72</definedName>
    <definedName name="Z_7490EB2D_C377_4190_BC8D_B04C929B8AAF_.wvu.Rows" localSheetId="0" hidden="1">菜單!$31:$41,菜單!$61:$61</definedName>
    <definedName name="Z_7DCD36AC_31E4_4341_8E80_9B4CF239ED97_.wvu.Cols" localSheetId="0" hidden="1">菜單!$B:$E,菜單!$G:$G,菜單!$J:$L,菜單!$O:$R,菜單!$T:$T,菜單!$W:$Y,菜單!$AB:$AE,菜單!$AG:$AG,菜單!$AJ:$AL,菜單!$AO:$AR,菜單!$AT:$AT,菜單!$AW:$AY,菜單!$BB:$BE,菜單!$BG:$BG,菜單!$BJ:$BL,菜單!$BO:$BR,菜單!$BT:$BT,菜單!$BW:$CA,菜單!$CC:$CN</definedName>
    <definedName name="Z_7DCD36AC_31E4_4341_8E80_9B4CF239ED97_.wvu.PrintArea" localSheetId="0" hidden="1">菜單!$A$1:$CL$72</definedName>
    <definedName name="Z_7DCD36AC_31E4_4341_8E80_9B4CF239ED97_.wvu.Rows" localSheetId="0" hidden="1">菜單!$31:$41,菜單!$61:$61</definedName>
    <definedName name="Z_84CA6568_437F_4CD3_85B0_1F15F967445E_.wvu.Cols" localSheetId="0" hidden="1">菜單!$B:$E,菜單!$G:$G,菜單!$J:$M,菜單!$O:$R,菜單!$T:$T,菜單!$W:$Z,菜單!$AB:$AE,菜單!$AG:$AG,菜單!$AJ:$AM,菜單!$AO:$AR,菜單!$AT:$AT,菜單!$AW:$AZ,菜單!$BB:$BE,菜單!$BG:$BG,菜單!$BJ:$CN</definedName>
    <definedName name="Z_84CA6568_437F_4CD3_85B0_1F15F967445E_.wvu.PrintArea" localSheetId="0" hidden="1">菜單!$A$3:$CL$71</definedName>
    <definedName name="Z_84CA6568_437F_4CD3_85B0_1F15F967445E_.wvu.Rows" localSheetId="0" hidden="1">菜單!$31:$41,菜單!$61:$68</definedName>
    <definedName name="Z_853FE647_87F9_4EA2_B445_4357D0B1678D_.wvu.Cols" localSheetId="0" hidden="1">菜單!$B:$D,菜單!$J:$K,菜單!$O:$Q,菜單!$W:$X,菜單!$AB:$AD,菜單!$AJ:$AK,菜單!$AO:$AQ,菜單!$AW:$AX,菜單!$BB:$BD,菜單!$BJ:$BK,菜單!$BN:$CN</definedName>
    <definedName name="Z_853FE647_87F9_4EA2_B445_4357D0B1678D_.wvu.PrintArea" localSheetId="0" hidden="1">菜單!$A$1:$CL$72</definedName>
    <definedName name="Z_853FE647_87F9_4EA2_B445_4357D0B1678D_.wvu.Rows" localSheetId="0" hidden="1">菜單!$31:$41,菜單!$61:$61</definedName>
    <definedName name="Z_B6AC47EB_CE2F_4321_AF23_C0CB5A7F07D9_.wvu.Cols" localSheetId="0" hidden="1">菜單!$B:$D,菜單!$G:$G,菜單!$J:$J,菜單!$M:$O,菜單!$R:$R,菜單!$U:$W,菜單!$Z:$AB,菜單!$AE:$AE,菜單!$AH:$AJ,菜單!$AM:$AO,菜單!$AR:$AR,菜單!$AU:$AW,菜單!$AZ:$BB,菜單!$BE:$BE,菜單!$BH:$BJ,菜單!$BM:$BO,菜單!$BR:$BR,菜單!$BU:$BY,菜單!$CA:$CL</definedName>
    <definedName name="Z_B6AC47EB_CE2F_4321_AF23_C0CB5A7F07D9_.wvu.PrintArea" localSheetId="0" hidden="1">菜單!$A$1:$CL$72</definedName>
    <definedName name="Z_B6AC47EB_CE2F_4321_AF23_C0CB5A7F07D9_.wvu.Rows" localSheetId="0" hidden="1">菜單!$31:$41,菜單!$61:$61</definedName>
    <definedName name="Z_D24FFC9C_F472_4D5F_BE42_D2CBDDD5AB3B_.wvu.Cols" localSheetId="0" hidden="1">菜單!$B:$D,菜單!$J:$K,菜單!$O:$Q,菜單!$W:$X,菜單!$AB:$AD,菜單!$AJ:$AK,菜單!$AO:$AQ,菜單!$AW:$AX,菜單!$BB:$BD,菜單!$BJ:$BK,菜單!$BO:$BQ,菜單!$BW:$BZ,菜單!$CG:$CH</definedName>
    <definedName name="Z_D24FFC9C_F472_4D5F_BE42_D2CBDDD5AB3B_.wvu.PrintArea" localSheetId="0" hidden="1">菜單!$A$1:$CL$72</definedName>
    <definedName name="Z_D24FFC9C_F472_4D5F_BE42_D2CBDDD5AB3B_.wvu.Rows" localSheetId="0" hidden="1">菜單!$31:$41,菜單!$61:$61</definedName>
    <definedName name="Z_DDA96184_92EE_4C18_A73A_70D6E0175A34_.wvu.Cols" localSheetId="0" hidden="1">菜單!$B:$E,菜單!$G:$G,菜單!$J:$L,菜單!$O:$R,菜單!$T:$T,菜單!$W:$Y,菜單!$AB:$AE,菜單!$AG:$AG,菜單!$AJ:$AL,菜單!$AO:$AR,菜單!$AT:$AT,菜單!$AW:$AY,菜單!$BB:$BE,菜單!$BG:$BG,菜單!$BJ:$BL,菜單!$BN:$CN</definedName>
    <definedName name="Z_DDA96184_92EE_4C18_A73A_70D6E0175A34_.wvu.PrintArea" localSheetId="0" hidden="1">菜單!$A$1:$CL$72</definedName>
    <definedName name="Z_DDA96184_92EE_4C18_A73A_70D6E0175A34_.wvu.Rows" localSheetId="0" hidden="1">菜單!$31:$41,菜單!$61:$61</definedName>
    <definedName name="Z_E2FCC284_6AC0_407B_95F4_F87F404EEAA5_.wvu.Cols" localSheetId="0" hidden="1">菜單!$B:$D,菜單!$J:$M,菜單!$O:$Q,菜單!$W:$Z,菜單!$AB:$AD,菜單!$AJ:$AM,菜單!$AO:$AQ,菜單!$AW:$AZ,菜單!$BB:$BD,菜單!$BJ:$CN</definedName>
    <definedName name="Z_E2FCC284_6AC0_407B_95F4_F87F404EEAA5_.wvu.PrintArea" localSheetId="0" hidden="1">菜單!$A$1:$CL$72</definedName>
    <definedName name="Z_E2FCC284_6AC0_407B_95F4_F87F404EEAA5_.wvu.Rows" localSheetId="0" hidden="1">菜單!$31:$41,菜單!$61:$61</definedName>
    <definedName name="Z_EC036696_BB0D_4AC7_844E_C4A98DA7746C_.wvu.Cols" localSheetId="0" hidden="1">菜單!$B:$D,菜單!$J:$K,菜單!$O:$Q,菜單!$W:$X,菜單!$AB:$AD,菜單!$AJ:$AK,菜單!$AO:$AQ,菜單!$AW:$AX,菜單!$BB:$BD,菜單!$BJ:$BK,菜單!$BN:$CN</definedName>
    <definedName name="Z_EC036696_BB0D_4AC7_844E_C4A98DA7746C_.wvu.PrintArea" localSheetId="0" hidden="1">菜單!$A$1:$CL$72</definedName>
    <definedName name="Z_EC036696_BB0D_4AC7_844E_C4A98DA7746C_.wvu.Rows" localSheetId="0" hidden="1">菜單!$31:$41,菜單!$61:$61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U68" i="1" l="1"/>
  <c r="BH68" i="1"/>
  <c r="AU68" i="1"/>
  <c r="AH68" i="1"/>
  <c r="U68" i="1"/>
  <c r="H68" i="1"/>
  <c r="CF61" i="1"/>
  <c r="BS61" i="1"/>
  <c r="BF61" i="1"/>
  <c r="AF61" i="1"/>
  <c r="F61" i="1"/>
  <c r="CJ60" i="1"/>
  <c r="CE60" i="1"/>
  <c r="CD60" i="1" s="1"/>
  <c r="BR60" i="1"/>
  <c r="BZ60" i="1" s="1"/>
  <c r="BE60" i="1"/>
  <c r="BI60" i="1" s="1"/>
  <c r="AR60" i="1"/>
  <c r="AX60" i="1" s="1"/>
  <c r="AE60" i="1"/>
  <c r="AJ60" i="1" s="1"/>
  <c r="R60" i="1"/>
  <c r="X60" i="1" s="1"/>
  <c r="H60" i="1"/>
  <c r="E60" i="1"/>
  <c r="K60" i="1" s="1"/>
  <c r="CJ59" i="1"/>
  <c r="CE59" i="1"/>
  <c r="CD59" i="1" s="1"/>
  <c r="BR59" i="1"/>
  <c r="BZ59" i="1" s="1"/>
  <c r="BE59" i="1"/>
  <c r="BK59" i="1" s="1"/>
  <c r="AR59" i="1"/>
  <c r="AX59" i="1" s="1"/>
  <c r="AI59" i="1"/>
  <c r="AE59" i="1"/>
  <c r="AJ59" i="1" s="1"/>
  <c r="AD59" i="1"/>
  <c r="R59" i="1"/>
  <c r="Q59" i="1" s="1"/>
  <c r="I59" i="1"/>
  <c r="H59" i="1"/>
  <c r="E59" i="1"/>
  <c r="J59" i="1" s="1"/>
  <c r="CJ58" i="1"/>
  <c r="CE58" i="1"/>
  <c r="BR58" i="1"/>
  <c r="BZ58" i="1" s="1"/>
  <c r="BQ58" i="1"/>
  <c r="BE58" i="1"/>
  <c r="BJ58" i="1" s="1"/>
  <c r="AS58" i="1"/>
  <c r="AS61" i="1" s="1"/>
  <c r="AE58" i="1"/>
  <c r="AK58" i="1" s="1"/>
  <c r="S58" i="1"/>
  <c r="H58" i="1"/>
  <c r="E58" i="1"/>
  <c r="J58" i="1" s="1"/>
  <c r="CJ57" i="1"/>
  <c r="CE57" i="1"/>
  <c r="BR57" i="1"/>
  <c r="BQ57" i="1" s="1"/>
  <c r="BE57" i="1"/>
  <c r="AR57" i="1"/>
  <c r="AX57" i="1" s="1"/>
  <c r="AN57" i="1"/>
  <c r="AE57" i="1"/>
  <c r="AI57" i="1" s="1"/>
  <c r="R57" i="1"/>
  <c r="X57" i="1" s="1"/>
  <c r="N57" i="1"/>
  <c r="E57" i="1"/>
  <c r="I57" i="1" s="1"/>
  <c r="CJ56" i="1"/>
  <c r="CE56" i="1"/>
  <c r="CH56" i="1" s="1"/>
  <c r="BU56" i="1"/>
  <c r="BT56" i="1"/>
  <c r="BG56" i="1"/>
  <c r="AT56" i="1"/>
  <c r="AG56" i="1"/>
  <c r="T56" i="1"/>
  <c r="G56" i="1"/>
  <c r="CJ55" i="1"/>
  <c r="CE55" i="1"/>
  <c r="CH55" i="1" s="1"/>
  <c r="BX55" i="1"/>
  <c r="BR55" i="1"/>
  <c r="BV55" i="1" s="1"/>
  <c r="BQ55" i="1"/>
  <c r="BE55" i="1"/>
  <c r="AR55" i="1"/>
  <c r="AV55" i="1" s="1"/>
  <c r="AE55" i="1"/>
  <c r="R55" i="1"/>
  <c r="V55" i="1" s="1"/>
  <c r="E55" i="1"/>
  <c r="I55" i="1" s="1"/>
  <c r="CJ54" i="1"/>
  <c r="CE54" i="1"/>
  <c r="CH54" i="1" s="1"/>
  <c r="CD54" i="1"/>
  <c r="BX54" i="1"/>
  <c r="BR54" i="1"/>
  <c r="BE54" i="1"/>
  <c r="BI54" i="1" s="1"/>
  <c r="AR54" i="1"/>
  <c r="AE54" i="1"/>
  <c r="AI54" i="1" s="1"/>
  <c r="R54" i="1"/>
  <c r="V54" i="1" s="1"/>
  <c r="E54" i="1"/>
  <c r="I54" i="1" s="1"/>
  <c r="CJ53" i="1"/>
  <c r="CE53" i="1"/>
  <c r="BX53" i="1"/>
  <c r="BR53" i="1"/>
  <c r="BV53" i="1" s="1"/>
  <c r="BE53" i="1"/>
  <c r="AR53" i="1"/>
  <c r="AV53" i="1" s="1"/>
  <c r="AE53" i="1"/>
  <c r="AI53" i="1" s="1"/>
  <c r="R53" i="1"/>
  <c r="V53" i="1" s="1"/>
  <c r="E53" i="1"/>
  <c r="CJ52" i="1"/>
  <c r="CE52" i="1"/>
  <c r="CH52" i="1" s="1"/>
  <c r="BX52" i="1"/>
  <c r="BR52" i="1"/>
  <c r="BK52" i="1"/>
  <c r="BE52" i="1"/>
  <c r="BI52" i="1" s="1"/>
  <c r="AR52" i="1"/>
  <c r="AV52" i="1" s="1"/>
  <c r="AE52" i="1"/>
  <c r="AI52" i="1" s="1"/>
  <c r="R52" i="1"/>
  <c r="E52" i="1"/>
  <c r="I52" i="1" s="1"/>
  <c r="CJ51" i="1"/>
  <c r="CE51" i="1"/>
  <c r="BX51" i="1"/>
  <c r="BR51" i="1"/>
  <c r="BZ51" i="1" s="1"/>
  <c r="BE51" i="1"/>
  <c r="AR51" i="1"/>
  <c r="AX51" i="1" s="1"/>
  <c r="AE51" i="1"/>
  <c r="AD51" i="1" s="1"/>
  <c r="R51" i="1"/>
  <c r="X51" i="1" s="1"/>
  <c r="E51" i="1"/>
  <c r="K51" i="1" s="1"/>
  <c r="CJ50" i="1"/>
  <c r="CE50" i="1"/>
  <c r="CL50" i="1" s="1"/>
  <c r="BX50" i="1"/>
  <c r="BR50" i="1"/>
  <c r="BE50" i="1"/>
  <c r="BK50" i="1" s="1"/>
  <c r="AX50" i="1"/>
  <c r="AW50" i="1"/>
  <c r="AV50" i="1"/>
  <c r="AQ50" i="1"/>
  <c r="AK50" i="1"/>
  <c r="AJ50" i="1"/>
  <c r="AI50" i="1"/>
  <c r="AD50" i="1"/>
  <c r="X50" i="1"/>
  <c r="W50" i="1"/>
  <c r="V50" i="1"/>
  <c r="Q50" i="1"/>
  <c r="K50" i="1"/>
  <c r="J50" i="1"/>
  <c r="I50" i="1"/>
  <c r="H50" i="1"/>
  <c r="D50" i="1"/>
  <c r="CJ49" i="1"/>
  <c r="CE49" i="1"/>
  <c r="CH49" i="1" s="1"/>
  <c r="CD49" i="1"/>
  <c r="BZ49" i="1"/>
  <c r="BY49" i="1"/>
  <c r="BX49" i="1"/>
  <c r="BV49" i="1"/>
  <c r="BR49" i="1"/>
  <c r="BQ49" i="1" s="1"/>
  <c r="BK49" i="1"/>
  <c r="BI49" i="1"/>
  <c r="BE49" i="1"/>
  <c r="BJ49" i="1" s="1"/>
  <c r="BD49" i="1"/>
  <c r="AR49" i="1"/>
  <c r="AV49" i="1" s="1"/>
  <c r="AE49" i="1"/>
  <c r="AK49" i="1" s="1"/>
  <c r="AD49" i="1"/>
  <c r="R49" i="1"/>
  <c r="W49" i="1" s="1"/>
  <c r="H49" i="1"/>
  <c r="E49" i="1"/>
  <c r="D49" i="1" s="1"/>
  <c r="CJ48" i="1"/>
  <c r="CE48" i="1"/>
  <c r="CD48" i="1" s="1"/>
  <c r="BX48" i="1"/>
  <c r="BR48" i="1"/>
  <c r="BE48" i="1"/>
  <c r="BJ48" i="1" s="1"/>
  <c r="AX48" i="1"/>
  <c r="AW48" i="1"/>
  <c r="AV48" i="1"/>
  <c r="AQ48" i="1"/>
  <c r="AK48" i="1"/>
  <c r="AJ48" i="1"/>
  <c r="AD48" i="1"/>
  <c r="R48" i="1"/>
  <c r="X48" i="1" s="1"/>
  <c r="H48" i="1"/>
  <c r="E48" i="1"/>
  <c r="J48" i="1" s="1"/>
  <c r="CJ47" i="1"/>
  <c r="CE47" i="1"/>
  <c r="CH47" i="1" s="1"/>
  <c r="BU47" i="1"/>
  <c r="BT47" i="1"/>
  <c r="BG47" i="1"/>
  <c r="AT47" i="1"/>
  <c r="AG47" i="1"/>
  <c r="T47" i="1"/>
  <c r="G47" i="1"/>
  <c r="CJ46" i="1"/>
  <c r="CE46" i="1"/>
  <c r="BX46" i="1"/>
  <c r="BR46" i="1"/>
  <c r="BV46" i="1" s="1"/>
  <c r="BE46" i="1"/>
  <c r="BI46" i="1" s="1"/>
  <c r="AR46" i="1"/>
  <c r="AE46" i="1"/>
  <c r="AD46" i="1" s="1"/>
  <c r="W46" i="1"/>
  <c r="R46" i="1"/>
  <c r="V46" i="1" s="1"/>
  <c r="E46" i="1"/>
  <c r="K46" i="1" s="1"/>
  <c r="CJ45" i="1"/>
  <c r="CE45" i="1"/>
  <c r="CH45" i="1" s="1"/>
  <c r="BX45" i="1"/>
  <c r="BR45" i="1"/>
  <c r="BY45" i="1" s="1"/>
  <c r="BE45" i="1"/>
  <c r="BK45" i="1" s="1"/>
  <c r="AR45" i="1"/>
  <c r="AW45" i="1" s="1"/>
  <c r="AE45" i="1"/>
  <c r="AI45" i="1" s="1"/>
  <c r="R45" i="1"/>
  <c r="W45" i="1" s="1"/>
  <c r="E45" i="1"/>
  <c r="I45" i="1" s="1"/>
  <c r="CJ44" i="1"/>
  <c r="CE44" i="1"/>
  <c r="CD44" i="1" s="1"/>
  <c r="BX44" i="1"/>
  <c r="BR44" i="1"/>
  <c r="BZ44" i="1" s="1"/>
  <c r="BE44" i="1"/>
  <c r="BD44" i="1" s="1"/>
  <c r="AR44" i="1"/>
  <c r="AV44" i="1" s="1"/>
  <c r="AE44" i="1"/>
  <c r="AK44" i="1" s="1"/>
  <c r="R44" i="1"/>
  <c r="V44" i="1" s="1"/>
  <c r="E44" i="1"/>
  <c r="J44" i="1" s="1"/>
  <c r="CJ43" i="1"/>
  <c r="CE43" i="1"/>
  <c r="CL43" i="1" s="1"/>
  <c r="BX43" i="1"/>
  <c r="BR43" i="1"/>
  <c r="BY43" i="1" s="1"/>
  <c r="BE43" i="1"/>
  <c r="BI43" i="1" s="1"/>
  <c r="AR43" i="1"/>
  <c r="AW43" i="1" s="1"/>
  <c r="AE43" i="1"/>
  <c r="AI43" i="1" s="1"/>
  <c r="R43" i="1"/>
  <c r="Q43" i="1" s="1"/>
  <c r="E43" i="1"/>
  <c r="CJ42" i="1"/>
  <c r="CE42" i="1"/>
  <c r="CD42" i="1" s="1"/>
  <c r="BY42" i="1"/>
  <c r="BX42" i="1"/>
  <c r="BR42" i="1"/>
  <c r="BV42" i="1" s="1"/>
  <c r="BE42" i="1"/>
  <c r="BJ42" i="1" s="1"/>
  <c r="BA42" i="1"/>
  <c r="AR42" i="1"/>
  <c r="AW42" i="1" s="1"/>
  <c r="AN42" i="1"/>
  <c r="AK42" i="1"/>
  <c r="AJ42" i="1"/>
  <c r="AE42" i="1"/>
  <c r="AI42" i="1" s="1"/>
  <c r="AD42" i="1"/>
  <c r="AA42" i="1"/>
  <c r="R42" i="1"/>
  <c r="V42" i="1" s="1"/>
  <c r="N42" i="1"/>
  <c r="I47" i="1"/>
  <c r="H42" i="1"/>
  <c r="H47" i="1" s="1"/>
  <c r="E42" i="1"/>
  <c r="J42" i="1" s="1"/>
  <c r="A42" i="1"/>
  <c r="CJ41" i="1"/>
  <c r="CE41" i="1"/>
  <c r="BT41" i="1"/>
  <c r="BR41" i="1"/>
  <c r="BG41" i="1"/>
  <c r="BE41" i="1"/>
  <c r="AT41" i="1"/>
  <c r="AR41" i="1"/>
  <c r="AG41" i="1"/>
  <c r="AE41" i="1"/>
  <c r="T41" i="1"/>
  <c r="R41" i="1"/>
  <c r="G41" i="1"/>
  <c r="E41" i="1"/>
  <c r="CJ40" i="1"/>
  <c r="CE40" i="1"/>
  <c r="CD40" i="1" s="1"/>
  <c r="BZ40" i="1"/>
  <c r="BV40" i="1"/>
  <c r="BR40" i="1"/>
  <c r="BY40" i="1" s="1"/>
  <c r="BQ40" i="1"/>
  <c r="BJ40" i="1"/>
  <c r="BI40" i="1"/>
  <c r="BE40" i="1"/>
  <c r="BD40" i="1" s="1"/>
  <c r="AR40" i="1"/>
  <c r="AW40" i="1" s="1"/>
  <c r="AQ40" i="1"/>
  <c r="AE40" i="1"/>
  <c r="AJ40" i="1" s="1"/>
  <c r="R40" i="1"/>
  <c r="W40" i="1" s="1"/>
  <c r="H40" i="1"/>
  <c r="E40" i="1"/>
  <c r="D40" i="1" s="1"/>
  <c r="CJ39" i="1"/>
  <c r="CE39" i="1"/>
  <c r="CD39" i="1" s="1"/>
  <c r="BR39" i="1"/>
  <c r="BY39" i="1" s="1"/>
  <c r="BE39" i="1"/>
  <c r="BD39" i="1" s="1"/>
  <c r="AR39" i="1"/>
  <c r="AX39" i="1" s="1"/>
  <c r="AE39" i="1"/>
  <c r="AD39" i="1" s="1"/>
  <c r="R39" i="1"/>
  <c r="X39" i="1" s="1"/>
  <c r="H39" i="1"/>
  <c r="E39" i="1"/>
  <c r="K39" i="1" s="1"/>
  <c r="CJ38" i="1"/>
  <c r="CE38" i="1"/>
  <c r="CD38" i="1" s="1"/>
  <c r="BR38" i="1"/>
  <c r="BZ38" i="1" s="1"/>
  <c r="BE38" i="1"/>
  <c r="BK38" i="1" s="1"/>
  <c r="AR38" i="1"/>
  <c r="AQ38" i="1" s="1"/>
  <c r="AE38" i="1"/>
  <c r="AK38" i="1" s="1"/>
  <c r="R38" i="1"/>
  <c r="V38" i="1" s="1"/>
  <c r="H38" i="1"/>
  <c r="E38" i="1"/>
  <c r="K38" i="1" s="1"/>
  <c r="CJ37" i="1"/>
  <c r="CE37" i="1"/>
  <c r="CD37" i="1" s="1"/>
  <c r="BR37" i="1"/>
  <c r="BZ37" i="1" s="1"/>
  <c r="BE37" i="1"/>
  <c r="BK37" i="1" s="1"/>
  <c r="AR37" i="1"/>
  <c r="AX37" i="1" s="1"/>
  <c r="AE37" i="1"/>
  <c r="AJ37" i="1" s="1"/>
  <c r="R37" i="1"/>
  <c r="X37" i="1" s="1"/>
  <c r="H37" i="1"/>
  <c r="E37" i="1"/>
  <c r="I37" i="1" s="1"/>
  <c r="CJ36" i="1"/>
  <c r="CE36" i="1"/>
  <c r="CD36" i="1" s="1"/>
  <c r="BR36" i="1"/>
  <c r="BY36" i="1" s="1"/>
  <c r="BE36" i="1"/>
  <c r="BJ36" i="1" s="1"/>
  <c r="AR36" i="1"/>
  <c r="AX36" i="1" s="1"/>
  <c r="AE36" i="1"/>
  <c r="AD36" i="1" s="1"/>
  <c r="X36" i="1"/>
  <c r="R36" i="1"/>
  <c r="W36" i="1" s="1"/>
  <c r="H36" i="1"/>
  <c r="E36" i="1"/>
  <c r="K36" i="1" s="1"/>
  <c r="D36" i="1"/>
  <c r="CJ35" i="1"/>
  <c r="CH35" i="1"/>
  <c r="CE35" i="1"/>
  <c r="CD35" i="1" s="1"/>
  <c r="BR35" i="1"/>
  <c r="BZ35" i="1" s="1"/>
  <c r="BE35" i="1"/>
  <c r="BI35" i="1" s="1"/>
  <c r="AR35" i="1"/>
  <c r="AX35" i="1" s="1"/>
  <c r="AE35" i="1"/>
  <c r="AI35" i="1" s="1"/>
  <c r="R35" i="1"/>
  <c r="V35" i="1" s="1"/>
  <c r="H35" i="1"/>
  <c r="E35" i="1"/>
  <c r="K35" i="1" s="1"/>
  <c r="CL34" i="1"/>
  <c r="CK34" i="1"/>
  <c r="CJ34" i="1"/>
  <c r="CE34" i="1"/>
  <c r="CD34" i="1" s="1"/>
  <c r="BR34" i="1"/>
  <c r="BV34" i="1" s="1"/>
  <c r="BE34" i="1"/>
  <c r="BJ34" i="1" s="1"/>
  <c r="AR34" i="1"/>
  <c r="AV34" i="1" s="1"/>
  <c r="AE34" i="1"/>
  <c r="AJ34" i="1" s="1"/>
  <c r="W34" i="1"/>
  <c r="R34" i="1"/>
  <c r="V34" i="1" s="1"/>
  <c r="H34" i="1"/>
  <c r="E34" i="1"/>
  <c r="D34" i="1" s="1"/>
  <c r="CJ33" i="1"/>
  <c r="CE33" i="1"/>
  <c r="CD33" i="1" s="1"/>
  <c r="BR33" i="1"/>
  <c r="BY33" i="1" s="1"/>
  <c r="BJ33" i="1"/>
  <c r="BI33" i="1"/>
  <c r="BE33" i="1"/>
  <c r="BK33" i="1" s="1"/>
  <c r="AR33" i="1"/>
  <c r="AX33" i="1" s="1"/>
  <c r="AE33" i="1"/>
  <c r="AD33" i="1" s="1"/>
  <c r="R33" i="1"/>
  <c r="W33" i="1" s="1"/>
  <c r="J33" i="1"/>
  <c r="H33" i="1"/>
  <c r="E33" i="1"/>
  <c r="K33" i="1" s="1"/>
  <c r="D33" i="1"/>
  <c r="CJ32" i="1"/>
  <c r="CE32" i="1"/>
  <c r="CD32" i="1" s="1"/>
  <c r="BZ32" i="1"/>
  <c r="BY32" i="1"/>
  <c r="BV32" i="1"/>
  <c r="BR32" i="1"/>
  <c r="BQ32" i="1"/>
  <c r="BE32" i="1"/>
  <c r="BK32" i="1" s="1"/>
  <c r="AR32" i="1"/>
  <c r="AX32" i="1" s="1"/>
  <c r="AE32" i="1"/>
  <c r="AK32" i="1" s="1"/>
  <c r="R32" i="1"/>
  <c r="V32" i="1" s="1"/>
  <c r="H32" i="1"/>
  <c r="E32" i="1"/>
  <c r="K32" i="1" s="1"/>
  <c r="CJ31" i="1"/>
  <c r="CH31" i="1"/>
  <c r="CE31" i="1"/>
  <c r="CD31" i="1" s="1"/>
  <c r="BR31" i="1"/>
  <c r="BY31" i="1" s="1"/>
  <c r="BE31" i="1"/>
  <c r="BD31" i="1" s="1"/>
  <c r="AR31" i="1"/>
  <c r="AW31" i="1" s="1"/>
  <c r="AE31" i="1"/>
  <c r="AJ31" i="1" s="1"/>
  <c r="X31" i="1"/>
  <c r="R31" i="1"/>
  <c r="W31" i="1" s="1"/>
  <c r="Q31" i="1"/>
  <c r="H31" i="1"/>
  <c r="E31" i="1"/>
  <c r="D31" i="1" s="1"/>
  <c r="CJ30" i="1"/>
  <c r="CE30" i="1"/>
  <c r="CD30" i="1" s="1"/>
  <c r="BU30" i="1"/>
  <c r="BT30" i="1"/>
  <c r="BR30" i="1"/>
  <c r="BG30" i="1"/>
  <c r="BE30" i="1"/>
  <c r="AT30" i="1"/>
  <c r="AR30" i="1"/>
  <c r="AH30" i="1"/>
  <c r="AG30" i="1"/>
  <c r="AE30" i="1"/>
  <c r="T30" i="1"/>
  <c r="R30" i="1"/>
  <c r="G30" i="1"/>
  <c r="E30" i="1"/>
  <c r="CJ29" i="1"/>
  <c r="CE29" i="1"/>
  <c r="CL29" i="1" s="1"/>
  <c r="BZ29" i="1"/>
  <c r="BX29" i="1"/>
  <c r="BR29" i="1"/>
  <c r="BY29" i="1" s="1"/>
  <c r="BJ29" i="1"/>
  <c r="BE29" i="1"/>
  <c r="BK29" i="1" s="1"/>
  <c r="AW29" i="1"/>
  <c r="AR29" i="1"/>
  <c r="AX29" i="1" s="1"/>
  <c r="AE29" i="1"/>
  <c r="AJ29" i="1" s="1"/>
  <c r="R29" i="1"/>
  <c r="X29" i="1" s="1"/>
  <c r="E29" i="1"/>
  <c r="D29" i="1" s="1"/>
  <c r="CJ28" i="1"/>
  <c r="CE28" i="1"/>
  <c r="CL28" i="1" s="1"/>
  <c r="BX28" i="1"/>
  <c r="BR28" i="1"/>
  <c r="BY28" i="1" s="1"/>
  <c r="BQ28" i="1"/>
  <c r="BI28" i="1"/>
  <c r="BE28" i="1"/>
  <c r="BK28" i="1" s="1"/>
  <c r="AR28" i="1"/>
  <c r="AQ28" i="1" s="1"/>
  <c r="AK28" i="1"/>
  <c r="AJ28" i="1"/>
  <c r="AI28" i="1"/>
  <c r="AD28" i="1"/>
  <c r="R28" i="1"/>
  <c r="Q28" i="1" s="1"/>
  <c r="E28" i="1"/>
  <c r="CJ27" i="1"/>
  <c r="CE27" i="1"/>
  <c r="BX27" i="1"/>
  <c r="BR27" i="1"/>
  <c r="BV27" i="1" s="1"/>
  <c r="BQ27" i="1"/>
  <c r="BE27" i="1"/>
  <c r="BJ27" i="1" s="1"/>
  <c r="AR27" i="1"/>
  <c r="AV27" i="1" s="1"/>
  <c r="AE27" i="1"/>
  <c r="AI27" i="1" s="1"/>
  <c r="X27" i="1"/>
  <c r="R27" i="1"/>
  <c r="V27" i="1" s="1"/>
  <c r="E27" i="1"/>
  <c r="I27" i="1" s="1"/>
  <c r="CK26" i="1"/>
  <c r="CJ26" i="1"/>
  <c r="CE26" i="1"/>
  <c r="CH26" i="1" s="1"/>
  <c r="BX26" i="1"/>
  <c r="BR26" i="1"/>
  <c r="BZ26" i="1" s="1"/>
  <c r="BK26" i="1"/>
  <c r="BE26" i="1"/>
  <c r="BI26" i="1" s="1"/>
  <c r="AR26" i="1"/>
  <c r="AV26" i="1" s="1"/>
  <c r="AE26" i="1"/>
  <c r="R26" i="1"/>
  <c r="Q26" i="1" s="1"/>
  <c r="E26" i="1"/>
  <c r="I26" i="1" s="1"/>
  <c r="CJ25" i="1"/>
  <c r="CE25" i="1"/>
  <c r="CL25" i="1" s="1"/>
  <c r="BX25" i="1"/>
  <c r="BR25" i="1"/>
  <c r="BV25" i="1" s="1"/>
  <c r="BK25" i="1"/>
  <c r="BE25" i="1"/>
  <c r="BJ25" i="1" s="1"/>
  <c r="AR25" i="1"/>
  <c r="AV25" i="1" s="1"/>
  <c r="AE25" i="1"/>
  <c r="AI25" i="1" s="1"/>
  <c r="R25" i="1"/>
  <c r="V25" i="1" s="1"/>
  <c r="E25" i="1"/>
  <c r="J25" i="1" s="1"/>
  <c r="CJ24" i="1"/>
  <c r="CE24" i="1"/>
  <c r="BX24" i="1"/>
  <c r="BR24" i="1"/>
  <c r="BY24" i="1" s="1"/>
  <c r="BE24" i="1"/>
  <c r="AX24" i="1"/>
  <c r="AR24" i="1"/>
  <c r="AW24" i="1" s="1"/>
  <c r="AE24" i="1"/>
  <c r="R24" i="1"/>
  <c r="W24" i="1" s="1"/>
  <c r="E24" i="1"/>
  <c r="J24" i="1" s="1"/>
  <c r="CJ23" i="1"/>
  <c r="CE23" i="1"/>
  <c r="BX23" i="1"/>
  <c r="BR23" i="1"/>
  <c r="BV23" i="1" s="1"/>
  <c r="BE23" i="1"/>
  <c r="AR23" i="1"/>
  <c r="AQ23" i="1" s="1"/>
  <c r="AE23" i="1"/>
  <c r="AI23" i="1" s="1"/>
  <c r="X23" i="1"/>
  <c r="W23" i="1"/>
  <c r="V23" i="1"/>
  <c r="Q23" i="1"/>
  <c r="E23" i="1"/>
  <c r="D23" i="1" s="1"/>
  <c r="CJ22" i="1"/>
  <c r="CE22" i="1"/>
  <c r="CH22" i="1" s="1"/>
  <c r="BX22" i="1"/>
  <c r="BR22" i="1"/>
  <c r="BZ22" i="1" s="1"/>
  <c r="BQ22" i="1"/>
  <c r="BK22" i="1"/>
  <c r="BE22" i="1"/>
  <c r="BI22" i="1" s="1"/>
  <c r="AR22" i="1"/>
  <c r="AV22" i="1" s="1"/>
  <c r="AJ22" i="1"/>
  <c r="AI22" i="1"/>
  <c r="AE22" i="1"/>
  <c r="AK22" i="1" s="1"/>
  <c r="AD22" i="1"/>
  <c r="R22" i="1"/>
  <c r="V22" i="1" s="1"/>
  <c r="E22" i="1"/>
  <c r="J22" i="1" s="1"/>
  <c r="CL21" i="1"/>
  <c r="CK21" i="1"/>
  <c r="CJ21" i="1"/>
  <c r="CH21" i="1"/>
  <c r="CE21" i="1"/>
  <c r="CD21" i="1" s="1"/>
  <c r="BX21" i="1"/>
  <c r="BR21" i="1"/>
  <c r="BZ21" i="1" s="1"/>
  <c r="BE21" i="1"/>
  <c r="BI21" i="1" s="1"/>
  <c r="AW21" i="1"/>
  <c r="AR21" i="1"/>
  <c r="AX21" i="1" s="1"/>
  <c r="AQ21" i="1"/>
  <c r="AE21" i="1"/>
  <c r="AD21" i="1" s="1"/>
  <c r="X21" i="1"/>
  <c r="W21" i="1"/>
  <c r="V21" i="1"/>
  <c r="Q21" i="1"/>
  <c r="J21" i="1"/>
  <c r="E21" i="1"/>
  <c r="K21" i="1" s="1"/>
  <c r="CJ20" i="1"/>
  <c r="CE20" i="1"/>
  <c r="CD20" i="1" s="1"/>
  <c r="BX20" i="1"/>
  <c r="BR20" i="1"/>
  <c r="BQ20" i="1" s="1"/>
  <c r="BE20" i="1"/>
  <c r="BK20" i="1" s="1"/>
  <c r="AX20" i="1"/>
  <c r="AW20" i="1"/>
  <c r="AV20" i="1"/>
  <c r="AQ20" i="1"/>
  <c r="AE20" i="1"/>
  <c r="AK20" i="1" s="1"/>
  <c r="X20" i="1"/>
  <c r="W20" i="1"/>
  <c r="V20" i="1"/>
  <c r="Q20" i="1"/>
  <c r="H20" i="1"/>
  <c r="E20" i="1"/>
  <c r="J20" i="1" s="1"/>
  <c r="CJ19" i="1"/>
  <c r="CE19" i="1"/>
  <c r="CH19" i="1" s="1"/>
  <c r="BU19" i="1"/>
  <c r="BT19" i="1"/>
  <c r="BG19" i="1"/>
  <c r="AT19" i="1"/>
  <c r="AG19" i="1"/>
  <c r="T19" i="1"/>
  <c r="G19" i="1"/>
  <c r="CJ18" i="1"/>
  <c r="CE18" i="1"/>
  <c r="CD18" i="1" s="1"/>
  <c r="BX18" i="1"/>
  <c r="BR18" i="1"/>
  <c r="BV18" i="1" s="1"/>
  <c r="BK18" i="1"/>
  <c r="BJ18" i="1"/>
  <c r="BI18" i="1"/>
  <c r="BD18" i="1"/>
  <c r="AR18" i="1"/>
  <c r="AQ18" i="1" s="1"/>
  <c r="AE18" i="1"/>
  <c r="AK18" i="1" s="1"/>
  <c r="R18" i="1"/>
  <c r="K18" i="1"/>
  <c r="J18" i="1"/>
  <c r="I18" i="1"/>
  <c r="D18" i="1"/>
  <c r="CJ17" i="1"/>
  <c r="CE17" i="1"/>
  <c r="CL17" i="1" s="1"/>
  <c r="BX17" i="1"/>
  <c r="BR17" i="1"/>
  <c r="BZ17" i="1" s="1"/>
  <c r="BE17" i="1"/>
  <c r="BK17" i="1" s="1"/>
  <c r="AR17" i="1"/>
  <c r="AQ17" i="1" s="1"/>
  <c r="AE17" i="1"/>
  <c r="AD17" i="1" s="1"/>
  <c r="R17" i="1"/>
  <c r="X17" i="1" s="1"/>
  <c r="E17" i="1"/>
  <c r="I17" i="1" s="1"/>
  <c r="CJ16" i="1"/>
  <c r="CE16" i="1"/>
  <c r="CK16" i="1" s="1"/>
  <c r="BX16" i="1"/>
  <c r="BR16" i="1"/>
  <c r="BZ16" i="1" s="1"/>
  <c r="BE16" i="1"/>
  <c r="AR16" i="1"/>
  <c r="AW16" i="1" s="1"/>
  <c r="AE16" i="1"/>
  <c r="AK16" i="1" s="1"/>
  <c r="R16" i="1"/>
  <c r="E16" i="1"/>
  <c r="J16" i="1" s="1"/>
  <c r="CJ15" i="1"/>
  <c r="CE15" i="1"/>
  <c r="CL15" i="1" s="1"/>
  <c r="BX15" i="1"/>
  <c r="BR15" i="1"/>
  <c r="BE15" i="1"/>
  <c r="BJ15" i="1" s="1"/>
  <c r="AR15" i="1"/>
  <c r="AX15" i="1" s="1"/>
  <c r="AE15" i="1"/>
  <c r="R15" i="1"/>
  <c r="W15" i="1" s="1"/>
  <c r="E15" i="1"/>
  <c r="K15" i="1" s="1"/>
  <c r="CJ14" i="1"/>
  <c r="CE14" i="1"/>
  <c r="BX14" i="1"/>
  <c r="BR14" i="1"/>
  <c r="BY14" i="1" s="1"/>
  <c r="BE14" i="1"/>
  <c r="BI14" i="1" s="1"/>
  <c r="AR14" i="1"/>
  <c r="AV14" i="1" s="1"/>
  <c r="AE14" i="1"/>
  <c r="AD14" i="1" s="1"/>
  <c r="R14" i="1"/>
  <c r="Q14" i="1" s="1"/>
  <c r="H14" i="1"/>
  <c r="E14" i="1"/>
  <c r="D14" i="1" s="1"/>
  <c r="CJ13" i="1"/>
  <c r="CE13" i="1"/>
  <c r="CL13" i="1" s="1"/>
  <c r="BX13" i="1"/>
  <c r="BR13" i="1"/>
  <c r="BZ13" i="1" s="1"/>
  <c r="BE13" i="1"/>
  <c r="BJ13" i="1" s="1"/>
  <c r="AR13" i="1"/>
  <c r="AX13" i="1" s="1"/>
  <c r="AE13" i="1"/>
  <c r="AJ13" i="1" s="1"/>
  <c r="R13" i="1"/>
  <c r="V13" i="1" s="1"/>
  <c r="Q13" i="1"/>
  <c r="H13" i="1"/>
  <c r="E13" i="1"/>
  <c r="D13" i="1" s="1"/>
  <c r="CJ12" i="1"/>
  <c r="CE12" i="1"/>
  <c r="CD12" i="1" s="1"/>
  <c r="BX12" i="1"/>
  <c r="BR12" i="1"/>
  <c r="BQ12" i="1" s="1"/>
  <c r="BE12" i="1"/>
  <c r="BD12" i="1" s="1"/>
  <c r="AX12" i="1"/>
  <c r="AW12" i="1"/>
  <c r="AV12" i="1"/>
  <c r="AQ12" i="1"/>
  <c r="AE12" i="1"/>
  <c r="R12" i="1"/>
  <c r="X12" i="1" s="1"/>
  <c r="Q12" i="1"/>
  <c r="H12" i="1"/>
  <c r="E12" i="1"/>
  <c r="J12" i="1" s="1"/>
  <c r="CJ11" i="1"/>
  <c r="CE11" i="1"/>
  <c r="CL11" i="1" s="1"/>
  <c r="BX11" i="1"/>
  <c r="BR11" i="1"/>
  <c r="BI11" i="1"/>
  <c r="BD11" i="1"/>
  <c r="AV11" i="1"/>
  <c r="AR11" i="1"/>
  <c r="AW11" i="1" s="1"/>
  <c r="AE11" i="1"/>
  <c r="AI11" i="1" s="1"/>
  <c r="R11" i="1"/>
  <c r="X11" i="1" s="1"/>
  <c r="H11" i="1"/>
  <c r="E11" i="1"/>
  <c r="I11" i="1" s="1"/>
  <c r="CJ10" i="1"/>
  <c r="CE10" i="1"/>
  <c r="CD10" i="1" s="1"/>
  <c r="BX10" i="1"/>
  <c r="BR10" i="1"/>
  <c r="BQ10" i="1" s="1"/>
  <c r="BK10" i="1"/>
  <c r="BJ10" i="1"/>
  <c r="BI10" i="1"/>
  <c r="BD10" i="1"/>
  <c r="AR10" i="1"/>
  <c r="AX10" i="1" s="1"/>
  <c r="AE10" i="1"/>
  <c r="AJ10" i="1" s="1"/>
  <c r="X10" i="1"/>
  <c r="W10" i="1"/>
  <c r="V10" i="1"/>
  <c r="Q10" i="1"/>
  <c r="H10" i="1"/>
  <c r="E10" i="1"/>
  <c r="J10" i="1" s="1"/>
  <c r="CJ9" i="1"/>
  <c r="CE9" i="1"/>
  <c r="CL9" i="1" s="1"/>
  <c r="BX9" i="1"/>
  <c r="BR9" i="1"/>
  <c r="BQ9" i="1" s="1"/>
  <c r="BK9" i="1"/>
  <c r="BJ9" i="1"/>
  <c r="BI9" i="1"/>
  <c r="BD9" i="1"/>
  <c r="AR9" i="1"/>
  <c r="AX9" i="1" s="1"/>
  <c r="AK9" i="1"/>
  <c r="AJ9" i="1"/>
  <c r="AI9" i="1"/>
  <c r="AD9" i="1"/>
  <c r="X9" i="1"/>
  <c r="W9" i="1"/>
  <c r="V9" i="1"/>
  <c r="Q9" i="1"/>
  <c r="H9" i="1"/>
  <c r="E9" i="1"/>
  <c r="D9" i="1" s="1"/>
  <c r="CJ8" i="1"/>
  <c r="CE8" i="1"/>
  <c r="CH8" i="1" s="1"/>
  <c r="BX8" i="1"/>
  <c r="BR8" i="1"/>
  <c r="BV8" i="1" s="1"/>
  <c r="BQ8" i="1"/>
  <c r="BK8" i="1"/>
  <c r="BJ8" i="1"/>
  <c r="BI8" i="1"/>
  <c r="BD8" i="1"/>
  <c r="AX8" i="1"/>
  <c r="AW8" i="1"/>
  <c r="AV8" i="1"/>
  <c r="AQ8" i="1"/>
  <c r="AK8" i="1"/>
  <c r="AJ8" i="1"/>
  <c r="AI8" i="1"/>
  <c r="AD8" i="1"/>
  <c r="R8" i="1"/>
  <c r="Q8" i="1" s="1"/>
  <c r="K8" i="1"/>
  <c r="J8" i="1"/>
  <c r="I8" i="1"/>
  <c r="D8" i="1"/>
  <c r="CJ7" i="1"/>
  <c r="CE7" i="1"/>
  <c r="CL7" i="1" s="1"/>
  <c r="BR7" i="1"/>
  <c r="BY7" i="1" s="1"/>
  <c r="BK7" i="1"/>
  <c r="BJ7" i="1"/>
  <c r="BI7" i="1"/>
  <c r="BD7" i="1"/>
  <c r="AX7" i="1"/>
  <c r="AW7" i="1"/>
  <c r="AV7" i="1"/>
  <c r="AQ7" i="1"/>
  <c r="AE7" i="1"/>
  <c r="AJ7" i="1" s="1"/>
  <c r="X7" i="1"/>
  <c r="W7" i="1"/>
  <c r="V7" i="1"/>
  <c r="Q7" i="1"/>
  <c r="K7" i="1"/>
  <c r="J7" i="1"/>
  <c r="I7" i="1"/>
  <c r="D7" i="1"/>
  <c r="AH5" i="1"/>
  <c r="AH35" i="1" s="1"/>
  <c r="U5" i="1"/>
  <c r="U12" i="1" s="1"/>
  <c r="AA4" i="1"/>
  <c r="Q4" i="1"/>
  <c r="AD4" i="1" s="1"/>
  <c r="AQ4" i="1" s="1"/>
  <c r="BD4" i="1" s="1"/>
  <c r="BQ4" i="1" s="1"/>
  <c r="CL10" i="1" l="1"/>
  <c r="CH13" i="1"/>
  <c r="BY27" i="1"/>
  <c r="AK29" i="1"/>
  <c r="AQ43" i="1"/>
  <c r="W60" i="1"/>
  <c r="BY17" i="1"/>
  <c r="I32" i="1"/>
  <c r="CK13" i="1"/>
  <c r="AX43" i="1"/>
  <c r="AI60" i="1"/>
  <c r="AQ9" i="1"/>
  <c r="V45" i="1"/>
  <c r="K11" i="1"/>
  <c r="CD26" i="1"/>
  <c r="AQ32" i="1"/>
  <c r="BD36" i="1"/>
  <c r="AD45" i="1"/>
  <c r="D58" i="1"/>
  <c r="AK59" i="1"/>
  <c r="AV60" i="1"/>
  <c r="K25" i="1"/>
  <c r="AW32" i="1"/>
  <c r="BQ33" i="1"/>
  <c r="BQ36" i="1"/>
  <c r="AI40" i="1"/>
  <c r="CD43" i="1"/>
  <c r="BD59" i="1"/>
  <c r="BV33" i="1"/>
  <c r="AJ35" i="1"/>
  <c r="BZ36" i="1"/>
  <c r="BJ59" i="1"/>
  <c r="BQ23" i="1"/>
  <c r="BZ33" i="1"/>
  <c r="BQ42" i="1"/>
  <c r="I49" i="1"/>
  <c r="BQ59" i="1"/>
  <c r="BD35" i="1"/>
  <c r="BZ45" i="1"/>
  <c r="D39" i="1"/>
  <c r="CK54" i="1"/>
  <c r="BK58" i="1"/>
  <c r="BY59" i="1"/>
  <c r="AJ27" i="1"/>
  <c r="BJ35" i="1"/>
  <c r="K17" i="1"/>
  <c r="AW22" i="1"/>
  <c r="AV31" i="1"/>
  <c r="BZ42" i="1"/>
  <c r="AI44" i="1"/>
  <c r="AI49" i="1"/>
  <c r="CH59" i="1"/>
  <c r="BD27" i="1"/>
  <c r="AD37" i="1"/>
  <c r="I39" i="1"/>
  <c r="AQ44" i="1"/>
  <c r="AJ49" i="1"/>
  <c r="Q57" i="1"/>
  <c r="V17" i="1"/>
  <c r="BD21" i="1"/>
  <c r="CL59" i="1"/>
  <c r="BK27" i="1"/>
  <c r="AI37" i="1"/>
  <c r="AX49" i="1"/>
  <c r="BK21" i="1"/>
  <c r="CD13" i="1"/>
  <c r="AV24" i="1"/>
  <c r="I33" i="1"/>
  <c r="CK40" i="1"/>
  <c r="Q42" i="1"/>
  <c r="V43" i="1"/>
  <c r="V60" i="1"/>
  <c r="BV10" i="1"/>
  <c r="BY18" i="1"/>
  <c r="CH20" i="1"/>
  <c r="AI21" i="1"/>
  <c r="AK51" i="1"/>
  <c r="W53" i="1"/>
  <c r="AJ11" i="1"/>
  <c r="AI14" i="1"/>
  <c r="V12" i="1"/>
  <c r="AJ14" i="1"/>
  <c r="BZ18" i="1"/>
  <c r="CK19" i="1"/>
  <c r="AJ21" i="1"/>
  <c r="CK22" i="1"/>
  <c r="AW25" i="1"/>
  <c r="AV28" i="1"/>
  <c r="CH28" i="1"/>
  <c r="AJ32" i="1"/>
  <c r="CH32" i="1"/>
  <c r="AK33" i="1"/>
  <c r="BY34" i="1"/>
  <c r="AK35" i="1"/>
  <c r="BK36" i="1"/>
  <c r="AK40" i="1"/>
  <c r="AK43" i="1"/>
  <c r="D44" i="1"/>
  <c r="CH44" i="1"/>
  <c r="Q48" i="1"/>
  <c r="BD48" i="1"/>
  <c r="AQ51" i="1"/>
  <c r="X55" i="1"/>
  <c r="W57" i="1"/>
  <c r="BY10" i="1"/>
  <c r="W12" i="1"/>
  <c r="AK14" i="1"/>
  <c r="CL19" i="1"/>
  <c r="CK20" i="1"/>
  <c r="AK21" i="1"/>
  <c r="BZ24" i="1"/>
  <c r="AX25" i="1"/>
  <c r="AW28" i="1"/>
  <c r="CK31" i="1"/>
  <c r="I36" i="1"/>
  <c r="I58" i="1"/>
  <c r="BZ10" i="1"/>
  <c r="CL20" i="1"/>
  <c r="AX28" i="1"/>
  <c r="CL31" i="1"/>
  <c r="AV33" i="1"/>
  <c r="CH34" i="1"/>
  <c r="J36" i="1"/>
  <c r="BY38" i="1"/>
  <c r="I44" i="1"/>
  <c r="V48" i="1"/>
  <c r="AW51" i="1"/>
  <c r="K58" i="1"/>
  <c r="AH10" i="1"/>
  <c r="AW14" i="1"/>
  <c r="BD20" i="1"/>
  <c r="BI25" i="1"/>
  <c r="BJ26" i="1"/>
  <c r="AD27" i="1"/>
  <c r="AK31" i="1"/>
  <c r="D32" i="1"/>
  <c r="AV32" i="1"/>
  <c r="BD33" i="1"/>
  <c r="Q36" i="1"/>
  <c r="BV36" i="1"/>
  <c r="CH39" i="1"/>
  <c r="AX40" i="1"/>
  <c r="BX47" i="1"/>
  <c r="AV43" i="1"/>
  <c r="Q46" i="1"/>
  <c r="W48" i="1"/>
  <c r="AQ49" i="1"/>
  <c r="D25" i="1"/>
  <c r="BI20" i="1"/>
  <c r="AR58" i="1"/>
  <c r="AX58" i="1" s="1"/>
  <c r="CH17" i="1"/>
  <c r="BJ20" i="1"/>
  <c r="I22" i="1"/>
  <c r="I25" i="1"/>
  <c r="BV26" i="1"/>
  <c r="BY35" i="1"/>
  <c r="CK50" i="1"/>
  <c r="CH9" i="1"/>
  <c r="BK14" i="1"/>
  <c r="W13" i="1"/>
  <c r="BY8" i="1"/>
  <c r="X13" i="1"/>
  <c r="J17" i="1"/>
  <c r="BQ18" i="1"/>
  <c r="BJ21" i="1"/>
  <c r="BV22" i="1"/>
  <c r="CD25" i="1"/>
  <c r="AX27" i="1"/>
  <c r="BV28" i="1"/>
  <c r="AV29" i="1"/>
  <c r="BQ31" i="1"/>
  <c r="Q32" i="1"/>
  <c r="Q33" i="1"/>
  <c r="AK34" i="1"/>
  <c r="AK36" i="1"/>
  <c r="D37" i="1"/>
  <c r="I40" i="1"/>
  <c r="BK40" i="1"/>
  <c r="AQ42" i="1"/>
  <c r="CK52" i="1"/>
  <c r="D54" i="1"/>
  <c r="BY55" i="1"/>
  <c r="BD58" i="1"/>
  <c r="AI13" i="1"/>
  <c r="AI20" i="1"/>
  <c r="CD22" i="1"/>
  <c r="AW23" i="1"/>
  <c r="BZ28" i="1"/>
  <c r="BD29" i="1"/>
  <c r="BZ31" i="1"/>
  <c r="W32" i="1"/>
  <c r="V33" i="1"/>
  <c r="AW34" i="1"/>
  <c r="AD35" i="1"/>
  <c r="AV36" i="1"/>
  <c r="X40" i="1"/>
  <c r="AV42" i="1"/>
  <c r="J52" i="1"/>
  <c r="Q53" i="1"/>
  <c r="J54" i="1"/>
  <c r="BI58" i="1"/>
  <c r="CD28" i="1"/>
  <c r="X32" i="1"/>
  <c r="X33" i="1"/>
  <c r="AX42" i="1"/>
  <c r="D11" i="1"/>
  <c r="AK11" i="1"/>
  <c r="BV13" i="1"/>
  <c r="X14" i="1"/>
  <c r="AX14" i="1"/>
  <c r="AV18" i="1"/>
  <c r="W22" i="1"/>
  <c r="AX22" i="1"/>
  <c r="V24" i="1"/>
  <c r="AJ25" i="1"/>
  <c r="BQ25" i="1"/>
  <c r="AK27" i="1"/>
  <c r="I29" i="1"/>
  <c r="AQ29" i="1"/>
  <c r="CL30" i="1"/>
  <c r="AQ31" i="1"/>
  <c r="BI32" i="1"/>
  <c r="AQ33" i="1"/>
  <c r="AQ34" i="1"/>
  <c r="BK35" i="1"/>
  <c r="AQ36" i="1"/>
  <c r="J39" i="1"/>
  <c r="CL40" i="1"/>
  <c r="BI42" i="1"/>
  <c r="BV43" i="1"/>
  <c r="W44" i="1"/>
  <c r="AV45" i="1"/>
  <c r="CD45" i="1"/>
  <c r="V49" i="1"/>
  <c r="CK49" i="1"/>
  <c r="AJ58" i="1"/>
  <c r="AV59" i="1"/>
  <c r="BD14" i="1"/>
  <c r="D17" i="1"/>
  <c r="CD19" i="1"/>
  <c r="X22" i="1"/>
  <c r="BD22" i="1"/>
  <c r="X24" i="1"/>
  <c r="AK25" i="1"/>
  <c r="AQ27" i="1"/>
  <c r="J29" i="1"/>
  <c r="CD29" i="1"/>
  <c r="AD32" i="1"/>
  <c r="BJ32" i="1"/>
  <c r="BQ35" i="1"/>
  <c r="BD37" i="1"/>
  <c r="BQ38" i="1"/>
  <c r="Q40" i="1"/>
  <c r="BK42" i="1"/>
  <c r="BD46" i="1"/>
  <c r="X49" i="1"/>
  <c r="CL49" i="1"/>
  <c r="CD50" i="1"/>
  <c r="AX53" i="1"/>
  <c r="AW59" i="1"/>
  <c r="BX19" i="1"/>
  <c r="AW18" i="1"/>
  <c r="K29" i="1"/>
  <c r="AX45" i="1"/>
  <c r="AU5" i="1"/>
  <c r="AU12" i="1" s="1"/>
  <c r="BZ8" i="1"/>
  <c r="AD10" i="1"/>
  <c r="J11" i="1"/>
  <c r="AQ13" i="1"/>
  <c r="AH14" i="1"/>
  <c r="BJ14" i="1"/>
  <c r="BD17" i="1"/>
  <c r="AX18" i="1"/>
  <c r="BJ22" i="1"/>
  <c r="CL22" i="1"/>
  <c r="BZ25" i="1"/>
  <c r="CL26" i="1"/>
  <c r="Q29" i="1"/>
  <c r="CH29" i="1"/>
  <c r="I31" i="1"/>
  <c r="AX31" i="1"/>
  <c r="AI32" i="1"/>
  <c r="AW33" i="1"/>
  <c r="CK33" i="1"/>
  <c r="AX34" i="1"/>
  <c r="D35" i="1"/>
  <c r="AQ35" i="1"/>
  <c r="BV35" i="1"/>
  <c r="AW36" i="1"/>
  <c r="CL36" i="1"/>
  <c r="BJ37" i="1"/>
  <c r="BV38" i="1"/>
  <c r="V40" i="1"/>
  <c r="BD45" i="1"/>
  <c r="CK45" i="1"/>
  <c r="AD52" i="1"/>
  <c r="AK54" i="1"/>
  <c r="CD56" i="1"/>
  <c r="AV13" i="1"/>
  <c r="AI30" i="1"/>
  <c r="BV20" i="1"/>
  <c r="K23" i="1"/>
  <c r="J27" i="1"/>
  <c r="V28" i="1"/>
  <c r="V29" i="1"/>
  <c r="CK29" i="1"/>
  <c r="BI31" i="1"/>
  <c r="BK34" i="1"/>
  <c r="AV35" i="1"/>
  <c r="I46" i="1"/>
  <c r="D51" i="1"/>
  <c r="AJ52" i="1"/>
  <c r="AV9" i="1"/>
  <c r="AI10" i="1"/>
  <c r="V11" i="1"/>
  <c r="AW13" i="1"/>
  <c r="Q17" i="1"/>
  <c r="BJ17" i="1"/>
  <c r="BX30" i="1"/>
  <c r="D22" i="1"/>
  <c r="BD25" i="1"/>
  <c r="BQ26" i="1"/>
  <c r="W28" i="1"/>
  <c r="BD28" i="1"/>
  <c r="W29" i="1"/>
  <c r="V31" i="1"/>
  <c r="BJ31" i="1"/>
  <c r="Q34" i="1"/>
  <c r="BQ34" i="1"/>
  <c r="J35" i="1"/>
  <c r="AW35" i="1"/>
  <c r="V36" i="1"/>
  <c r="BI36" i="1"/>
  <c r="BY53" i="1"/>
  <c r="CK56" i="1"/>
  <c r="AQ57" i="1"/>
  <c r="AW9" i="1"/>
  <c r="AK10" i="1"/>
  <c r="AD11" i="1"/>
  <c r="AQ14" i="1"/>
  <c r="BQ17" i="1"/>
  <c r="BY20" i="1"/>
  <c r="AQ22" i="1"/>
  <c r="BY23" i="1"/>
  <c r="Q25" i="1"/>
  <c r="D26" i="1"/>
  <c r="X28" i="1"/>
  <c r="AD29" i="1"/>
  <c r="BK31" i="1"/>
  <c r="Q35" i="1"/>
  <c r="BD43" i="1"/>
  <c r="AW44" i="1"/>
  <c r="X45" i="1"/>
  <c r="BQ45" i="1"/>
  <c r="BZ46" i="1"/>
  <c r="CL47" i="1"/>
  <c r="BD50" i="1"/>
  <c r="CL56" i="1"/>
  <c r="AH12" i="1"/>
  <c r="Q51" i="1"/>
  <c r="BJ54" i="1"/>
  <c r="BZ20" i="1"/>
  <c r="AH8" i="1"/>
  <c r="I10" i="1"/>
  <c r="CH10" i="1"/>
  <c r="AH11" i="1"/>
  <c r="BI13" i="1"/>
  <c r="W17" i="1"/>
  <c r="BV17" i="1"/>
  <c r="I20" i="1"/>
  <c r="K22" i="1"/>
  <c r="BY22" i="1"/>
  <c r="BV24" i="1"/>
  <c r="W25" i="1"/>
  <c r="CK28" i="1"/>
  <c r="AI29" i="1"/>
  <c r="AH31" i="1"/>
  <c r="AI33" i="1"/>
  <c r="X34" i="1"/>
  <c r="BZ34" i="1"/>
  <c r="W35" i="1"/>
  <c r="CK35" i="1"/>
  <c r="CL39" i="1"/>
  <c r="CH40" i="1"/>
  <c r="K44" i="1"/>
  <c r="BV45" i="1"/>
  <c r="X46" i="1"/>
  <c r="K49" i="1"/>
  <c r="AW57" i="1"/>
  <c r="AW10" i="1"/>
  <c r="AJ18" i="1"/>
  <c r="Q22" i="1"/>
  <c r="X25" i="1"/>
  <c r="BY26" i="1"/>
  <c r="BJ28" i="1"/>
  <c r="CH30" i="1"/>
  <c r="AI31" i="1"/>
  <c r="BV31" i="1"/>
  <c r="BD32" i="1"/>
  <c r="CK32" i="1"/>
  <c r="AJ33" i="1"/>
  <c r="X35" i="1"/>
  <c r="CL35" i="1"/>
  <c r="AJ36" i="1"/>
  <c r="AV40" i="1"/>
  <c r="BD42" i="1"/>
  <c r="BJ43" i="1"/>
  <c r="Q44" i="1"/>
  <c r="AJ45" i="1"/>
  <c r="Q49" i="1"/>
  <c r="BJ50" i="1"/>
  <c r="W51" i="1"/>
  <c r="AW55" i="1"/>
  <c r="AD58" i="1"/>
  <c r="BY58" i="1"/>
  <c r="AQ59" i="1"/>
  <c r="K12" i="1"/>
  <c r="D12" i="1"/>
  <c r="AK12" i="1"/>
  <c r="AD12" i="1"/>
  <c r="J14" i="1"/>
  <c r="I14" i="1"/>
  <c r="J15" i="1"/>
  <c r="AW15" i="1"/>
  <c r="CK15" i="1"/>
  <c r="AJ16" i="1"/>
  <c r="BY16" i="1"/>
  <c r="BJ23" i="1"/>
  <c r="BI23" i="1"/>
  <c r="BD23" i="1"/>
  <c r="AI26" i="1"/>
  <c r="AK26" i="1"/>
  <c r="AJ26" i="1"/>
  <c r="AD26" i="1"/>
  <c r="BQ7" i="1"/>
  <c r="BZ7" i="1"/>
  <c r="AK7" i="1"/>
  <c r="BU7" i="1"/>
  <c r="BX7" i="1" s="1"/>
  <c r="I9" i="1"/>
  <c r="D10" i="1"/>
  <c r="K10" i="1"/>
  <c r="CK10" i="1"/>
  <c r="W11" i="1"/>
  <c r="BK12" i="1"/>
  <c r="I13" i="1"/>
  <c r="BQ13" i="1"/>
  <c r="BI17" i="1"/>
  <c r="U21" i="1"/>
  <c r="AU21" i="1"/>
  <c r="K24" i="1"/>
  <c r="BV7" i="1"/>
  <c r="I12" i="1"/>
  <c r="AI12" i="1"/>
  <c r="J13" i="1"/>
  <c r="BV14" i="1"/>
  <c r="BQ14" i="1"/>
  <c r="V15" i="1"/>
  <c r="Q15" i="1"/>
  <c r="BI15" i="1"/>
  <c r="BD15" i="1"/>
  <c r="I16" i="1"/>
  <c r="D16" i="1"/>
  <c r="AV16" i="1"/>
  <c r="AQ16" i="1"/>
  <c r="CL16" i="1"/>
  <c r="CH16" i="1"/>
  <c r="CD16" i="1"/>
  <c r="BK23" i="1"/>
  <c r="BI24" i="1"/>
  <c r="BD24" i="1"/>
  <c r="BK24" i="1"/>
  <c r="BJ24" i="1"/>
  <c r="AQ26" i="1"/>
  <c r="AX26" i="1"/>
  <c r="AW26" i="1"/>
  <c r="AJ12" i="1"/>
  <c r="BY12" i="1"/>
  <c r="BV12" i="1"/>
  <c r="K13" i="1"/>
  <c r="K14" i="1"/>
  <c r="K9" i="1"/>
  <c r="H41" i="1"/>
  <c r="I41" i="1"/>
  <c r="V8" i="1"/>
  <c r="AU13" i="1"/>
  <c r="CE4" i="1"/>
  <c r="CD7" i="1"/>
  <c r="CD8" i="1"/>
  <c r="AU9" i="1"/>
  <c r="BV9" i="1"/>
  <c r="AQ10" i="1"/>
  <c r="BZ12" i="1"/>
  <c r="BY13" i="1"/>
  <c r="W14" i="1"/>
  <c r="V14" i="1"/>
  <c r="BZ14" i="1"/>
  <c r="X15" i="1"/>
  <c r="BK15" i="1"/>
  <c r="K16" i="1"/>
  <c r="AX16" i="1"/>
  <c r="AJ17" i="1"/>
  <c r="AI17" i="1"/>
  <c r="AJ20" i="1"/>
  <c r="AD20" i="1"/>
  <c r="AK23" i="1"/>
  <c r="AJ23" i="1"/>
  <c r="AD23" i="1"/>
  <c r="BV11" i="1"/>
  <c r="BQ11" i="1"/>
  <c r="BY11" i="1"/>
  <c r="U13" i="1"/>
  <c r="CH14" i="1"/>
  <c r="CD14" i="1"/>
  <c r="AI15" i="1"/>
  <c r="AD15" i="1"/>
  <c r="BV15" i="1"/>
  <c r="BQ15" i="1"/>
  <c r="V16" i="1"/>
  <c r="Q16" i="1"/>
  <c r="BI16" i="1"/>
  <c r="BD16" i="1"/>
  <c r="Q18" i="1"/>
  <c r="V18" i="1"/>
  <c r="AD24" i="1"/>
  <c r="AJ24" i="1"/>
  <c r="W8" i="1"/>
  <c r="CH7" i="1"/>
  <c r="X8" i="1"/>
  <c r="BY9" i="1"/>
  <c r="U10" i="1"/>
  <c r="AV10" i="1"/>
  <c r="BZ11" i="1"/>
  <c r="CK12" i="1"/>
  <c r="CH12" i="1"/>
  <c r="AK17" i="1"/>
  <c r="CK18" i="1"/>
  <c r="CH18" i="1"/>
  <c r="CL23" i="1"/>
  <c r="CK23" i="1"/>
  <c r="CD23" i="1"/>
  <c r="AI24" i="1"/>
  <c r="CL27" i="1"/>
  <c r="CK27" i="1"/>
  <c r="CH27" i="1"/>
  <c r="CD27" i="1"/>
  <c r="U50" i="1"/>
  <c r="U40" i="1"/>
  <c r="U33" i="1"/>
  <c r="U31" i="1"/>
  <c r="U9" i="1"/>
  <c r="U35" i="1"/>
  <c r="U22" i="1"/>
  <c r="U48" i="1"/>
  <c r="U39" i="1"/>
  <c r="U37" i="1"/>
  <c r="U32" i="1"/>
  <c r="U49" i="1"/>
  <c r="U11" i="1"/>
  <c r="U36" i="1"/>
  <c r="U34" i="1"/>
  <c r="U42" i="1"/>
  <c r="U38" i="1"/>
  <c r="AU60" i="1"/>
  <c r="AU48" i="1"/>
  <c r="AU59" i="1"/>
  <c r="AU38" i="1"/>
  <c r="AU35" i="1"/>
  <c r="AU32" i="1"/>
  <c r="AU20" i="1"/>
  <c r="AU40" i="1"/>
  <c r="AU33" i="1"/>
  <c r="AU31" i="1"/>
  <c r="AU10" i="1"/>
  <c r="AU39" i="1"/>
  <c r="AU37" i="1"/>
  <c r="AU42" i="1"/>
  <c r="AU36" i="1"/>
  <c r="AU34" i="1"/>
  <c r="AU50" i="1"/>
  <c r="AU49" i="1"/>
  <c r="CH61" i="1"/>
  <c r="CK8" i="1"/>
  <c r="CH11" i="1"/>
  <c r="CD11" i="1"/>
  <c r="CK14" i="1"/>
  <c r="AJ15" i="1"/>
  <c r="BY15" i="1"/>
  <c r="W16" i="1"/>
  <c r="BJ16" i="1"/>
  <c r="W18" i="1"/>
  <c r="K20" i="1"/>
  <c r="D20" i="1"/>
  <c r="D21" i="1"/>
  <c r="I21" i="1"/>
  <c r="CH23" i="1"/>
  <c r="CH24" i="1"/>
  <c r="CD24" i="1"/>
  <c r="CL24" i="1"/>
  <c r="CK24" i="1"/>
  <c r="AI7" i="1"/>
  <c r="J9" i="1"/>
  <c r="BZ9" i="1"/>
  <c r="BH5" i="1"/>
  <c r="AD7" i="1"/>
  <c r="CK7" i="1"/>
  <c r="CL8" i="1"/>
  <c r="CK9" i="1"/>
  <c r="CD9" i="1"/>
  <c r="Q11" i="1"/>
  <c r="AX11" i="1"/>
  <c r="AQ11" i="1"/>
  <c r="CL12" i="1"/>
  <c r="BK13" i="1"/>
  <c r="BD13" i="1"/>
  <c r="CL14" i="1"/>
  <c r="AK15" i="1"/>
  <c r="BZ15" i="1"/>
  <c r="X16" i="1"/>
  <c r="BK16" i="1"/>
  <c r="AX17" i="1"/>
  <c r="AW17" i="1"/>
  <c r="AV17" i="1"/>
  <c r="CK17" i="1"/>
  <c r="CD17" i="1"/>
  <c r="X18" i="1"/>
  <c r="CL18" i="1"/>
  <c r="H30" i="1"/>
  <c r="I30" i="1"/>
  <c r="J23" i="1"/>
  <c r="I23" i="1"/>
  <c r="AX23" i="1"/>
  <c r="AV23" i="1"/>
  <c r="AK24" i="1"/>
  <c r="I28" i="1"/>
  <c r="D28" i="1"/>
  <c r="K28" i="1"/>
  <c r="J28" i="1"/>
  <c r="AU11" i="1"/>
  <c r="CK11" i="1"/>
  <c r="BJ12" i="1"/>
  <c r="BI12" i="1"/>
  <c r="AK13" i="1"/>
  <c r="AD13" i="1"/>
  <c r="I15" i="1"/>
  <c r="D15" i="1"/>
  <c r="AV15" i="1"/>
  <c r="AQ15" i="1"/>
  <c r="CH15" i="1"/>
  <c r="CD15" i="1"/>
  <c r="AI16" i="1"/>
  <c r="AD16" i="1"/>
  <c r="BV16" i="1"/>
  <c r="BQ16" i="1"/>
  <c r="AI18" i="1"/>
  <c r="AD18" i="1"/>
  <c r="BY21" i="1"/>
  <c r="BV21" i="1"/>
  <c r="BQ21" i="1"/>
  <c r="D24" i="1"/>
  <c r="X26" i="1"/>
  <c r="W26" i="1"/>
  <c r="V26" i="1"/>
  <c r="CD41" i="1"/>
  <c r="CL41" i="1"/>
  <c r="I43" i="1"/>
  <c r="D43" i="1"/>
  <c r="AV46" i="1"/>
  <c r="AW46" i="1"/>
  <c r="AQ46" i="1"/>
  <c r="CK46" i="1"/>
  <c r="CD46" i="1"/>
  <c r="K27" i="1"/>
  <c r="K37" i="1"/>
  <c r="J37" i="1"/>
  <c r="CH37" i="1"/>
  <c r="AV38" i="1"/>
  <c r="AH39" i="1"/>
  <c r="BI39" i="1"/>
  <c r="CH41" i="1"/>
  <c r="AX44" i="1"/>
  <c r="CH46" i="1"/>
  <c r="I48" i="1"/>
  <c r="D48" i="1"/>
  <c r="AH48" i="1"/>
  <c r="BQ48" i="1"/>
  <c r="BZ48" i="1"/>
  <c r="AD25" i="1"/>
  <c r="CH25" i="1"/>
  <c r="Q27" i="1"/>
  <c r="CK30" i="1"/>
  <c r="J32" i="1"/>
  <c r="CL32" i="1"/>
  <c r="AH37" i="1"/>
  <c r="BI37" i="1"/>
  <c r="AI39" i="1"/>
  <c r="CK39" i="1"/>
  <c r="J43" i="1"/>
  <c r="BZ43" i="1"/>
  <c r="D45" i="1"/>
  <c r="AX46" i="1"/>
  <c r="I56" i="1"/>
  <c r="H56" i="1"/>
  <c r="BV48" i="1"/>
  <c r="CK37" i="1"/>
  <c r="W38" i="1"/>
  <c r="AW38" i="1"/>
  <c r="AJ39" i="1"/>
  <c r="BJ39" i="1"/>
  <c r="CK41" i="1"/>
  <c r="K43" i="1"/>
  <c r="BJ44" i="1"/>
  <c r="BI44" i="1"/>
  <c r="CL46" i="1"/>
  <c r="AH60" i="1"/>
  <c r="AH59" i="1"/>
  <c r="H19" i="1"/>
  <c r="AH9" i="1"/>
  <c r="AH13" i="1"/>
  <c r="AV21" i="1"/>
  <c r="BZ23" i="1"/>
  <c r="Q24" i="1"/>
  <c r="AQ24" i="1"/>
  <c r="BQ24" i="1"/>
  <c r="CK25" i="1"/>
  <c r="BD26" i="1"/>
  <c r="AW27" i="1"/>
  <c r="BZ27" i="1"/>
  <c r="AD31" i="1"/>
  <c r="CH33" i="1"/>
  <c r="I35" i="1"/>
  <c r="AK37" i="1"/>
  <c r="CL37" i="1"/>
  <c r="X38" i="1"/>
  <c r="AX38" i="1"/>
  <c r="AK39" i="1"/>
  <c r="BK39" i="1"/>
  <c r="AD40" i="1"/>
  <c r="W42" i="1"/>
  <c r="CH43" i="1"/>
  <c r="CK43" i="1"/>
  <c r="X44" i="1"/>
  <c r="AQ45" i="1"/>
  <c r="BJ46" i="1"/>
  <c r="BK46" i="1"/>
  <c r="K48" i="1"/>
  <c r="BY48" i="1"/>
  <c r="W27" i="1"/>
  <c r="K31" i="1"/>
  <c r="J31" i="1"/>
  <c r="AH33" i="1"/>
  <c r="Q37" i="1"/>
  <c r="AQ37" i="1"/>
  <c r="BQ37" i="1"/>
  <c r="D38" i="1"/>
  <c r="AD38" i="1"/>
  <c r="BD38" i="1"/>
  <c r="Q39" i="1"/>
  <c r="AQ39" i="1"/>
  <c r="BQ39" i="1"/>
  <c r="K40" i="1"/>
  <c r="J40" i="1"/>
  <c r="D42" i="1"/>
  <c r="X42" i="1"/>
  <c r="W43" i="1"/>
  <c r="X43" i="1"/>
  <c r="AJ44" i="1"/>
  <c r="AD44" i="1"/>
  <c r="BK44" i="1"/>
  <c r="J45" i="1"/>
  <c r="AH40" i="1"/>
  <c r="BV44" i="1"/>
  <c r="BQ44" i="1"/>
  <c r="K45" i="1"/>
  <c r="CH48" i="1"/>
  <c r="CK48" i="1"/>
  <c r="X52" i="1"/>
  <c r="W52" i="1"/>
  <c r="Q52" i="1"/>
  <c r="V52" i="1"/>
  <c r="CL33" i="1"/>
  <c r="AH38" i="1"/>
  <c r="BI38" i="1"/>
  <c r="CH38" i="1"/>
  <c r="Q45" i="1"/>
  <c r="BQ46" i="1"/>
  <c r="AQ25" i="1"/>
  <c r="D27" i="1"/>
  <c r="BI27" i="1"/>
  <c r="BQ29" i="1"/>
  <c r="AD34" i="1"/>
  <c r="BD34" i="1"/>
  <c r="CH36" i="1"/>
  <c r="V37" i="1"/>
  <c r="AV37" i="1"/>
  <c r="BV37" i="1"/>
  <c r="I38" i="1"/>
  <c r="AI38" i="1"/>
  <c r="V39" i="1"/>
  <c r="AV39" i="1"/>
  <c r="BV39" i="1"/>
  <c r="I42" i="1"/>
  <c r="AD43" i="1"/>
  <c r="BY44" i="1"/>
  <c r="CD47" i="1"/>
  <c r="CL48" i="1"/>
  <c r="BK51" i="1"/>
  <c r="BJ51" i="1"/>
  <c r="BD51" i="1"/>
  <c r="CD57" i="1"/>
  <c r="J26" i="1"/>
  <c r="K34" i="1"/>
  <c r="J34" i="1"/>
  <c r="AH36" i="1"/>
  <c r="AJ38" i="1"/>
  <c r="BJ38" i="1"/>
  <c r="CK38" i="1"/>
  <c r="AH42" i="1"/>
  <c r="CK42" i="1"/>
  <c r="CH42" i="1"/>
  <c r="AJ46" i="1"/>
  <c r="AI46" i="1"/>
  <c r="AH49" i="1"/>
  <c r="BY25" i="1"/>
  <c r="K26" i="1"/>
  <c r="BV29" i="1"/>
  <c r="AH34" i="1"/>
  <c r="BI34" i="1"/>
  <c r="AI36" i="1"/>
  <c r="CK36" i="1"/>
  <c r="W37" i="1"/>
  <c r="AW37" i="1"/>
  <c r="BY37" i="1"/>
  <c r="J38" i="1"/>
  <c r="CL38" i="1"/>
  <c r="W39" i="1"/>
  <c r="AW39" i="1"/>
  <c r="BZ39" i="1"/>
  <c r="K42" i="1"/>
  <c r="BQ43" i="1"/>
  <c r="BI45" i="1"/>
  <c r="BJ45" i="1"/>
  <c r="CL45" i="1"/>
  <c r="BY46" i="1"/>
  <c r="BI48" i="1"/>
  <c r="BK48" i="1"/>
  <c r="BY50" i="1"/>
  <c r="BV50" i="1"/>
  <c r="BQ50" i="1"/>
  <c r="BZ50" i="1"/>
  <c r="BV51" i="1"/>
  <c r="BY51" i="1"/>
  <c r="BQ51" i="1"/>
  <c r="AH32" i="1"/>
  <c r="I34" i="1"/>
  <c r="AI34" i="1"/>
  <c r="Q38" i="1"/>
  <c r="CL42" i="1"/>
  <c r="AJ43" i="1"/>
  <c r="CK44" i="1"/>
  <c r="CL44" i="1"/>
  <c r="J46" i="1"/>
  <c r="D46" i="1"/>
  <c r="AK46" i="1"/>
  <c r="CK47" i="1"/>
  <c r="CK58" i="1"/>
  <c r="AW49" i="1"/>
  <c r="K52" i="1"/>
  <c r="BD52" i="1"/>
  <c r="CL52" i="1"/>
  <c r="AQ53" i="1"/>
  <c r="BZ53" i="1"/>
  <c r="AD54" i="1"/>
  <c r="BK54" i="1"/>
  <c r="Q55" i="1"/>
  <c r="AX55" i="1"/>
  <c r="BK57" i="1"/>
  <c r="BJ57" i="1"/>
  <c r="BD57" i="1"/>
  <c r="AQ58" i="1"/>
  <c r="K53" i="1"/>
  <c r="J53" i="1"/>
  <c r="D53" i="1"/>
  <c r="CL53" i="1"/>
  <c r="CK53" i="1"/>
  <c r="CD53" i="1"/>
  <c r="BZ54" i="1"/>
  <c r="BY54" i="1"/>
  <c r="BQ54" i="1"/>
  <c r="BK55" i="1"/>
  <c r="BJ55" i="1"/>
  <c r="BD55" i="1"/>
  <c r="BI57" i="1"/>
  <c r="AJ51" i="1"/>
  <c r="AI51" i="1"/>
  <c r="I53" i="1"/>
  <c r="CH53" i="1"/>
  <c r="BV54" i="1"/>
  <c r="BI55" i="1"/>
  <c r="CL58" i="1"/>
  <c r="CD58" i="1"/>
  <c r="BK43" i="1"/>
  <c r="AK45" i="1"/>
  <c r="BJ52" i="1"/>
  <c r="AW53" i="1"/>
  <c r="AJ54" i="1"/>
  <c r="W55" i="1"/>
  <c r="AK57" i="1"/>
  <c r="AJ57" i="1"/>
  <c r="AD57" i="1"/>
  <c r="CH58" i="1"/>
  <c r="BZ57" i="1"/>
  <c r="BV57" i="1"/>
  <c r="CL51" i="1"/>
  <c r="CK51" i="1"/>
  <c r="CD51" i="1"/>
  <c r="BZ52" i="1"/>
  <c r="BY52" i="1"/>
  <c r="BQ52" i="1"/>
  <c r="BK53" i="1"/>
  <c r="BJ53" i="1"/>
  <c r="BD53" i="1"/>
  <c r="AX54" i="1"/>
  <c r="AW54" i="1"/>
  <c r="AQ54" i="1"/>
  <c r="AK55" i="1"/>
  <c r="AJ55" i="1"/>
  <c r="AD55" i="1"/>
  <c r="BX56" i="1"/>
  <c r="J49" i="1"/>
  <c r="J51" i="1"/>
  <c r="I51" i="1"/>
  <c r="CH51" i="1"/>
  <c r="BV52" i="1"/>
  <c r="BI53" i="1"/>
  <c r="AV54" i="1"/>
  <c r="AI55" i="1"/>
  <c r="K57" i="1"/>
  <c r="J57" i="1"/>
  <c r="D57" i="1"/>
  <c r="BY57" i="1"/>
  <c r="D52" i="1"/>
  <c r="AK52" i="1"/>
  <c r="CD52" i="1"/>
  <c r="X53" i="1"/>
  <c r="BQ53" i="1"/>
  <c r="K54" i="1"/>
  <c r="BD54" i="1"/>
  <c r="CL54" i="1"/>
  <c r="AQ55" i="1"/>
  <c r="BZ55" i="1"/>
  <c r="CK57" i="1"/>
  <c r="CH57" i="1"/>
  <c r="AX52" i="1"/>
  <c r="AW52" i="1"/>
  <c r="AQ52" i="1"/>
  <c r="AK53" i="1"/>
  <c r="AJ53" i="1"/>
  <c r="AD53" i="1"/>
  <c r="X54" i="1"/>
  <c r="W54" i="1"/>
  <c r="Q54" i="1"/>
  <c r="K55" i="1"/>
  <c r="J55" i="1"/>
  <c r="D55" i="1"/>
  <c r="CL55" i="1"/>
  <c r="CK55" i="1"/>
  <c r="CD55" i="1"/>
  <c r="CL57" i="1"/>
  <c r="X59" i="1"/>
  <c r="W59" i="1"/>
  <c r="V59" i="1"/>
  <c r="BI50" i="1"/>
  <c r="CH50" i="1"/>
  <c r="V51" i="1"/>
  <c r="AV51" i="1"/>
  <c r="AI58" i="1"/>
  <c r="K59" i="1"/>
  <c r="BI59" i="1"/>
  <c r="Q60" i="1"/>
  <c r="AK60" i="1"/>
  <c r="CH60" i="1"/>
  <c r="AQ60" i="1"/>
  <c r="BJ60" i="1"/>
  <c r="BK60" i="1"/>
  <c r="CK60" i="1"/>
  <c r="CK59" i="1"/>
  <c r="BQ60" i="1"/>
  <c r="CL60" i="1"/>
  <c r="D60" i="1"/>
  <c r="R58" i="1"/>
  <c r="D59" i="1"/>
  <c r="AD60" i="1"/>
  <c r="AW60" i="1"/>
  <c r="BV60" i="1"/>
  <c r="S61" i="1"/>
  <c r="BV59" i="1"/>
  <c r="BV58" i="1"/>
  <c r="I60" i="1"/>
  <c r="BD60" i="1"/>
  <c r="BY60" i="1"/>
  <c r="J60" i="1"/>
  <c r="AW58" i="1" l="1"/>
  <c r="AI41" i="1"/>
  <c r="AI56" i="1"/>
  <c r="AH56" i="1"/>
  <c r="BH59" i="1"/>
  <c r="BH60" i="1"/>
  <c r="BH58" i="1"/>
  <c r="BH40" i="1"/>
  <c r="BH39" i="1"/>
  <c r="BH38" i="1"/>
  <c r="BH37" i="1"/>
  <c r="BH36" i="1"/>
  <c r="BH35" i="1"/>
  <c r="BH34" i="1"/>
  <c r="BH33" i="1"/>
  <c r="BH32" i="1"/>
  <c r="BH31" i="1"/>
  <c r="BH48" i="1"/>
  <c r="BH49" i="1"/>
  <c r="BH42" i="1"/>
  <c r="BH14" i="1"/>
  <c r="BH13" i="1"/>
  <c r="BH9" i="1"/>
  <c r="BH22" i="1"/>
  <c r="BH21" i="1"/>
  <c r="BH20" i="1"/>
  <c r="BH24" i="1"/>
  <c r="BH11" i="1"/>
  <c r="BH10" i="1"/>
  <c r="BH23" i="1"/>
  <c r="BH12" i="1"/>
  <c r="BU5" i="1"/>
  <c r="BV56" i="1" s="1"/>
  <c r="X58" i="1"/>
  <c r="Q58" i="1"/>
  <c r="U30" i="1"/>
  <c r="V30" i="1"/>
  <c r="U56" i="1"/>
  <c r="V56" i="1"/>
  <c r="AH19" i="1"/>
  <c r="AV47" i="1"/>
  <c r="AU47" i="1"/>
  <c r="AU56" i="1"/>
  <c r="AV56" i="1"/>
  <c r="U19" i="1"/>
  <c r="W58" i="1"/>
  <c r="U47" i="1"/>
  <c r="V47" i="1"/>
  <c r="U41" i="1"/>
  <c r="V41" i="1"/>
  <c r="AU19" i="1"/>
  <c r="AU41" i="1"/>
  <c r="AV41" i="1"/>
  <c r="I61" i="1"/>
  <c r="I19" i="1"/>
  <c r="AI47" i="1"/>
  <c r="AH47" i="1"/>
  <c r="AH41" i="1"/>
  <c r="AU30" i="1"/>
  <c r="AV30" i="1"/>
  <c r="BH19" i="1" l="1"/>
  <c r="BU57" i="1"/>
  <c r="BX57" i="1" s="1"/>
  <c r="BU58" i="1"/>
  <c r="BX58" i="1" s="1"/>
  <c r="BU59" i="1"/>
  <c r="BX59" i="1" s="1"/>
  <c r="BU60" i="1"/>
  <c r="BX60" i="1" s="1"/>
  <c r="BU40" i="1"/>
  <c r="BX40" i="1" s="1"/>
  <c r="BU33" i="1"/>
  <c r="BX33" i="1" s="1"/>
  <c r="BU31" i="1"/>
  <c r="BU35" i="1"/>
  <c r="BX35" i="1" s="1"/>
  <c r="BU39" i="1"/>
  <c r="BX39" i="1" s="1"/>
  <c r="BU37" i="1"/>
  <c r="BX37" i="1" s="1"/>
  <c r="BU32" i="1"/>
  <c r="BX32" i="1" s="1"/>
  <c r="BU36" i="1"/>
  <c r="BX36" i="1" s="1"/>
  <c r="BU34" i="1"/>
  <c r="BX34" i="1" s="1"/>
  <c r="BU38" i="1"/>
  <c r="BX38" i="1" s="1"/>
  <c r="BV19" i="1"/>
  <c r="BV47" i="1"/>
  <c r="BV30" i="1"/>
  <c r="BI47" i="1"/>
  <c r="BH47" i="1"/>
  <c r="V61" i="1"/>
  <c r="V19" i="1"/>
  <c r="BH56" i="1"/>
  <c r="BI56" i="1"/>
  <c r="AV61" i="1"/>
  <c r="AV19" i="1"/>
  <c r="BH41" i="1"/>
  <c r="BI41" i="1"/>
  <c r="AI61" i="1"/>
  <c r="AI19" i="1"/>
  <c r="BH30" i="1"/>
  <c r="BI30" i="1"/>
  <c r="BU41" i="1" l="1"/>
  <c r="BX31" i="1"/>
  <c r="BX41" i="1" s="1"/>
  <c r="BI61" i="1"/>
  <c r="BI19" i="1"/>
  <c r="BV41" i="1" l="1"/>
  <c r="BV61" i="1"/>
  <c r="H1" i="1" s="1"/>
</calcChain>
</file>

<file path=xl/sharedStrings.xml><?xml version="1.0" encoding="utf-8"?>
<sst xmlns="http://schemas.openxmlformats.org/spreadsheetml/2006/main" count="1522" uniqueCount="262">
  <si>
    <t>聯絡人:潘欣宜</t>
  </si>
  <si>
    <t>軒泰食品有限公司</t>
  </si>
  <si>
    <t>路徑</t>
  </si>
  <si>
    <t>D:\程式檔</t>
    <phoneticPr fontId="13" type="noConversion"/>
  </si>
  <si>
    <t>聯絡電話:4200919 #253</t>
  </si>
  <si>
    <t>全部學校</t>
  </si>
  <si>
    <t>糙米飯</t>
    <phoneticPr fontId="13" type="noConversion"/>
  </si>
  <si>
    <t>烹調方式</t>
  </si>
  <si>
    <t>菜別</t>
  </si>
  <si>
    <t>紅豆飯</t>
    <phoneticPr fontId="13" type="noConversion"/>
  </si>
  <si>
    <t>日期</t>
  </si>
  <si>
    <t>用餐人數</t>
  </si>
  <si>
    <t>一週乾料訂貨</t>
  </si>
  <si>
    <t>品牌</t>
  </si>
  <si>
    <t>廠商</t>
  </si>
  <si>
    <t>食材</t>
  </si>
  <si>
    <t>單量(g)</t>
  </si>
  <si>
    <t>數量</t>
  </si>
  <si>
    <t>單位</t>
  </si>
  <si>
    <t>單價</t>
  </si>
  <si>
    <t>小計</t>
  </si>
  <si>
    <t>檢驗標章</t>
  </si>
  <si>
    <t>驗證號碼</t>
  </si>
  <si>
    <t>先送日期</t>
  </si>
  <si>
    <t>備註</t>
  </si>
  <si>
    <t>主食</t>
  </si>
  <si>
    <t>陸穀米行</t>
  </si>
  <si>
    <t>白米(產</t>
    <phoneticPr fontId="13" type="noConversion"/>
  </si>
  <si>
    <t/>
  </si>
  <si>
    <t>白米(產</t>
    <phoneticPr fontId="13" type="noConversion"/>
  </si>
  <si>
    <t>油品</t>
  </si>
  <si>
    <t>沙拉油18L(台</t>
  </si>
  <si>
    <t>糙米(產</t>
    <phoneticPr fontId="13" type="noConversion"/>
  </si>
  <si>
    <t>紅豆1K</t>
    <phoneticPr fontId="13" type="noConversion"/>
  </si>
  <si>
    <t>131202</t>
    <phoneticPr fontId="13" type="noConversion"/>
  </si>
  <si>
    <t>先送</t>
    <phoneticPr fontId="13" type="noConversion"/>
  </si>
  <si>
    <t>東寶</t>
  </si>
  <si>
    <t>白油麵</t>
  </si>
  <si>
    <t>糙米(產</t>
    <phoneticPr fontId="13" type="noConversion"/>
  </si>
  <si>
    <t>沙拉油18L(美</t>
  </si>
  <si>
    <t>白醬魚丁</t>
    <phoneticPr fontId="13" type="noConversion"/>
  </si>
  <si>
    <t>主菜</t>
  </si>
  <si>
    <t>金目鱸魚丁</t>
    <phoneticPr fontId="13" type="noConversion"/>
  </si>
  <si>
    <t>12K/箱</t>
    <phoneticPr fontId="13" type="noConversion"/>
  </si>
  <si>
    <t>親子丼</t>
    <phoneticPr fontId="13" type="noConversion"/>
  </si>
  <si>
    <t>佳世福</t>
  </si>
  <si>
    <t>雞丁</t>
  </si>
  <si>
    <t>八寶肉醬麵</t>
    <phoneticPr fontId="13" type="noConversion"/>
  </si>
  <si>
    <t>復進</t>
  </si>
  <si>
    <t>全瘦絞肉</t>
    <phoneticPr fontId="13" type="noConversion"/>
  </si>
  <si>
    <t>粗CAS</t>
    <phoneticPr fontId="13" type="noConversion"/>
  </si>
  <si>
    <t>蕃茄燉肉</t>
    <phoneticPr fontId="13" type="noConversion"/>
  </si>
  <si>
    <t>肉丁</t>
    <phoneticPr fontId="13" type="noConversion"/>
  </si>
  <si>
    <t>泡菜雞丁</t>
    <phoneticPr fontId="13" type="noConversion"/>
  </si>
  <si>
    <t>黑麻油3L(燈</t>
  </si>
  <si>
    <t>馬鈴薯中丁</t>
    <phoneticPr fontId="13" type="noConversion"/>
  </si>
  <si>
    <t>骨腿丁</t>
  </si>
  <si>
    <t>豆干丁(黃</t>
  </si>
  <si>
    <t>骨腿丁</t>
    <phoneticPr fontId="13" type="noConversion"/>
  </si>
  <si>
    <t>香油3L(燈</t>
  </si>
  <si>
    <t>洋蔥去皮</t>
  </si>
  <si>
    <t>洋蔥去皮</t>
    <phoneticPr fontId="13" type="noConversion"/>
  </si>
  <si>
    <t>荃珍</t>
  </si>
  <si>
    <t>大白菜Q</t>
    <phoneticPr fontId="13" type="noConversion"/>
  </si>
  <si>
    <t>抹布2入(大</t>
  </si>
  <si>
    <t>青花菜CAS</t>
    <phoneticPr fontId="13" type="noConversion"/>
  </si>
  <si>
    <t>10K/箱</t>
    <phoneticPr fontId="13" type="noConversion"/>
  </si>
  <si>
    <t>洗選蛋</t>
  </si>
  <si>
    <t>毛豆仁(產</t>
    <phoneticPr fontId="13" type="noConversion"/>
  </si>
  <si>
    <t>台北一市</t>
  </si>
  <si>
    <t>大蕃茄Q</t>
    <phoneticPr fontId="13" type="noConversion"/>
  </si>
  <si>
    <t>韓式年糕條</t>
  </si>
  <si>
    <t>500G包</t>
    <phoneticPr fontId="13" type="noConversion"/>
  </si>
  <si>
    <t>黑金鋼菜瓜布</t>
  </si>
  <si>
    <t>玉米粒CAS</t>
    <phoneticPr fontId="13" type="noConversion"/>
  </si>
  <si>
    <t>紅蘿蔔片Q</t>
    <phoneticPr fontId="13" type="noConversion"/>
  </si>
  <si>
    <t>紅蘿蔔丁Q</t>
    <phoneticPr fontId="13" type="noConversion"/>
  </si>
  <si>
    <t>大丁</t>
    <phoneticPr fontId="13" type="noConversion"/>
  </si>
  <si>
    <t>湯杯390</t>
  </si>
  <si>
    <t>紅蘿蔔丁Q</t>
  </si>
  <si>
    <t>工研味醂</t>
  </si>
  <si>
    <t>自購 2</t>
  </si>
  <si>
    <t>紅蘿蔔小丁Q</t>
    <phoneticPr fontId="13" type="noConversion"/>
  </si>
  <si>
    <t>蕃茄糊3.3K(果</t>
    <phoneticPr fontId="13" type="noConversion"/>
  </si>
  <si>
    <t>泡菜3K</t>
  </si>
  <si>
    <t>首爾富</t>
    <phoneticPr fontId="13" type="noConversion"/>
  </si>
  <si>
    <t>湯杯蓋390</t>
  </si>
  <si>
    <t>安佳奶油454G</t>
  </si>
  <si>
    <t>海苔細絲100G</t>
  </si>
  <si>
    <t>絞紅蔥頭</t>
  </si>
  <si>
    <t>蒜末</t>
  </si>
  <si>
    <t>金蘭醬油膏5L</t>
  </si>
  <si>
    <t>自購 1</t>
    <phoneticPr fontId="13" type="noConversion"/>
  </si>
  <si>
    <t>金蘭醬油5L(濃</t>
  </si>
  <si>
    <t>玉米濃湯粉1K</t>
  </si>
  <si>
    <t>自購 3</t>
    <phoneticPr fontId="13" type="noConversion"/>
  </si>
  <si>
    <t>小磨坊</t>
    <phoneticPr fontId="13" type="noConversion"/>
  </si>
  <si>
    <t>金蘭醬油5L(濃</t>
    <phoneticPr fontId="13" type="noConversion"/>
  </si>
  <si>
    <t>自購 1</t>
  </si>
  <si>
    <t>黑豆瓣醬3K</t>
    <phoneticPr fontId="13" type="noConversion"/>
  </si>
  <si>
    <t>玉米筍Q</t>
    <phoneticPr fontId="13" type="noConversion"/>
  </si>
  <si>
    <t>生豆包(大</t>
    <phoneticPr fontId="13" type="noConversion"/>
  </si>
  <si>
    <t>凍豆腐</t>
  </si>
  <si>
    <t>蝦米600G</t>
    <phoneticPr fontId="13" type="noConversion"/>
  </si>
  <si>
    <t>筊白筍Q</t>
    <phoneticPr fontId="13" type="noConversion"/>
  </si>
  <si>
    <t>素泡菜</t>
  </si>
  <si>
    <t>約500G</t>
    <phoneticPr fontId="13" type="noConversion"/>
  </si>
  <si>
    <t>金蘭香菇素蠔油</t>
  </si>
  <si>
    <t>津悅</t>
  </si>
  <si>
    <t>嫩油丁</t>
    <phoneticPr fontId="13" type="noConversion"/>
  </si>
  <si>
    <t>黑蠔菇Q</t>
  </si>
  <si>
    <t>1K包</t>
    <phoneticPr fontId="13" type="noConversion"/>
  </si>
  <si>
    <t>乾香菇絲(台灣</t>
    <phoneticPr fontId="13" type="noConversion"/>
  </si>
  <si>
    <t>大溪黑干(切9丁</t>
    <phoneticPr fontId="13" type="noConversion"/>
  </si>
  <si>
    <t>名間菇</t>
  </si>
  <si>
    <t>金針菇A-Q</t>
    <phoneticPr fontId="13" type="noConversion"/>
  </si>
  <si>
    <t>鹽1K</t>
  </si>
  <si>
    <t>二砂25K(台糖</t>
  </si>
  <si>
    <t>柴香蒸蛋</t>
    <phoneticPr fontId="13" type="noConversion"/>
  </si>
  <si>
    <t>副菜</t>
  </si>
  <si>
    <t>紅燒獅子頭</t>
    <phoneticPr fontId="13" type="noConversion"/>
  </si>
  <si>
    <t>家騏</t>
  </si>
  <si>
    <t>獅子頭(小</t>
  </si>
  <si>
    <t>CAS.約100顆</t>
    <phoneticPr fontId="13" type="noConversion"/>
  </si>
  <si>
    <t>滷蛋</t>
    <phoneticPr fontId="13" type="noConversion"/>
  </si>
  <si>
    <t>白煮蛋CAS</t>
  </si>
  <si>
    <t>金瓜豆腐煲</t>
    <phoneticPr fontId="13" type="noConversion"/>
  </si>
  <si>
    <t>南瓜Q</t>
    <phoneticPr fontId="13" type="noConversion"/>
  </si>
  <si>
    <t>韓式雜菜</t>
    <phoneticPr fontId="13" type="noConversion"/>
  </si>
  <si>
    <t>冬粉(龍口</t>
  </si>
  <si>
    <t>辣豆瓣醬(十全</t>
  </si>
  <si>
    <t>柴魚片600G</t>
    <phoneticPr fontId="13" type="noConversion"/>
  </si>
  <si>
    <t>大白菜Q</t>
    <phoneticPr fontId="13" type="noConversion"/>
  </si>
  <si>
    <t>滷味滷包(小磨</t>
  </si>
  <si>
    <t>油豆腐丁(傳統</t>
    <phoneticPr fontId="13" type="noConversion"/>
  </si>
  <si>
    <t>黃豆芽Q</t>
    <phoneticPr fontId="13" type="noConversion"/>
  </si>
  <si>
    <t>黃豆瓣醬5L</t>
  </si>
  <si>
    <t>紅蘿蔔絲Q</t>
    <phoneticPr fontId="13" type="noConversion"/>
  </si>
  <si>
    <t>青蔥Q</t>
    <phoneticPr fontId="13" type="noConversion"/>
  </si>
  <si>
    <t>有機青油菜</t>
    <phoneticPr fontId="13" type="noConversion"/>
  </si>
  <si>
    <t>蕃茄醬3K(果</t>
  </si>
  <si>
    <t>金蘭醬油5L(濃</t>
    <phoneticPr fontId="13" type="noConversion"/>
  </si>
  <si>
    <t>自購 1</t>
    <phoneticPr fontId="13" type="noConversion"/>
  </si>
  <si>
    <t>全國</t>
  </si>
  <si>
    <t>乾木耳絲</t>
    <phoneticPr fontId="13" type="noConversion"/>
  </si>
  <si>
    <t>600G包</t>
    <phoneticPr fontId="13" type="noConversion"/>
  </si>
  <si>
    <t>洗選蛋(粒</t>
    <phoneticPr fontId="13" type="noConversion"/>
  </si>
  <si>
    <t>備品不計價</t>
    <phoneticPr fontId="13" type="noConversion"/>
  </si>
  <si>
    <t>虱目魚甜不辣絲</t>
    <phoneticPr fontId="13" type="noConversion"/>
  </si>
  <si>
    <t>產履的</t>
    <phoneticPr fontId="13" type="noConversion"/>
  </si>
  <si>
    <t>沙茶醬3K(牛</t>
  </si>
  <si>
    <t>鹽24K</t>
    <phoneticPr fontId="13" type="noConversion"/>
  </si>
  <si>
    <t>件</t>
    <phoneticPr fontId="13" type="noConversion"/>
  </si>
  <si>
    <t>紅蘿蔔絲Q</t>
  </si>
  <si>
    <t>蒜酥600G</t>
  </si>
  <si>
    <t>二砂25K(台糖</t>
    <phoneticPr fontId="13" type="noConversion"/>
  </si>
  <si>
    <t>*白煮蛋50粒/包，不可拆</t>
    <phoneticPr fontId="13" type="noConversion"/>
  </si>
  <si>
    <t>油蔥酥3K</t>
  </si>
  <si>
    <t>沙拉油18L(台</t>
    <phoneticPr fontId="13" type="noConversion"/>
  </si>
  <si>
    <t>自購 3</t>
    <phoneticPr fontId="13" type="noConversion"/>
  </si>
  <si>
    <t>素水晶餃3K</t>
    <phoneticPr fontId="13" type="noConversion"/>
  </si>
  <si>
    <t>約80顆</t>
    <phoneticPr fontId="13" type="noConversion"/>
  </si>
  <si>
    <t>萬家香素蠔油5L</t>
    <phoneticPr fontId="13" type="noConversion"/>
  </si>
  <si>
    <t>黑胡椒粒600G</t>
  </si>
  <si>
    <t>素食麵：</t>
    <phoneticPr fontId="13" type="noConversion"/>
  </si>
  <si>
    <t>白芝麻(密封包</t>
    <phoneticPr fontId="13" type="noConversion"/>
  </si>
  <si>
    <t>500G包</t>
    <phoneticPr fontId="13" type="noConversion"/>
  </si>
  <si>
    <t>咖哩粉600G(飛</t>
  </si>
  <si>
    <t>杏鮑菇C-Q</t>
    <phoneticPr fontId="13" type="noConversion"/>
  </si>
  <si>
    <t>油片(切絲</t>
    <phoneticPr fontId="13" type="noConversion"/>
  </si>
  <si>
    <t>胡椒鹽600G(飛</t>
  </si>
  <si>
    <t>素火腿(尚好</t>
    <phoneticPr fontId="13" type="noConversion"/>
  </si>
  <si>
    <t>庫</t>
    <phoneticPr fontId="13" type="noConversion"/>
  </si>
  <si>
    <t>香油</t>
    <phoneticPr fontId="13" type="noConversion"/>
  </si>
  <si>
    <t>桶</t>
  </si>
  <si>
    <t>胡椒粉600G(飛</t>
  </si>
  <si>
    <t>五香粉(飛</t>
  </si>
  <si>
    <t>青菜</t>
  </si>
  <si>
    <t>有機黑葉白菜</t>
  </si>
  <si>
    <t>有機青松菜</t>
  </si>
  <si>
    <t>有機荷葉白菜</t>
  </si>
  <si>
    <t>有機羅曼萵苣</t>
  </si>
  <si>
    <t>有機小白菜</t>
  </si>
  <si>
    <t>滷味滷包10入</t>
  </si>
  <si>
    <t>薑絲</t>
  </si>
  <si>
    <t>烏醋3.5K(百</t>
  </si>
  <si>
    <t>白醋3.5K(百</t>
  </si>
  <si>
    <t>八角粒600G</t>
  </si>
  <si>
    <t>柴魚片600G</t>
  </si>
  <si>
    <t>棉紗手套(布</t>
  </si>
  <si>
    <t>金針花排骨湯</t>
    <phoneticPr fontId="13" type="noConversion"/>
  </si>
  <si>
    <t>湯品</t>
  </si>
  <si>
    <t>金針(台灣</t>
    <phoneticPr fontId="13" type="noConversion"/>
  </si>
  <si>
    <t>筍絲大骨湯</t>
    <phoneticPr fontId="13" type="noConversion"/>
  </si>
  <si>
    <t>脆筍絲3K</t>
    <phoneticPr fontId="13" type="noConversion"/>
  </si>
  <si>
    <t>貢丸蛋花湯</t>
    <phoneticPr fontId="13" type="noConversion"/>
  </si>
  <si>
    <t>嘉一香</t>
  </si>
  <si>
    <t>貢丸</t>
    <phoneticPr fontId="13" type="noConversion"/>
  </si>
  <si>
    <t>包</t>
    <phoneticPr fontId="13" type="noConversion"/>
  </si>
  <si>
    <t>小顆.600G包</t>
    <phoneticPr fontId="13" type="noConversion"/>
  </si>
  <si>
    <t>山藥菇菇湯</t>
    <phoneticPr fontId="13" type="noConversion"/>
  </si>
  <si>
    <t>山藥Q</t>
  </si>
  <si>
    <t>大醬湯</t>
    <phoneticPr fontId="13" type="noConversion"/>
  </si>
  <si>
    <t>豆腐4.3K(薄</t>
  </si>
  <si>
    <t>公賣局米酒</t>
  </si>
  <si>
    <t>白蘿蔔Q</t>
    <phoneticPr fontId="13" type="noConversion"/>
  </si>
  <si>
    <t>*12月要Q了</t>
    <phoneticPr fontId="13" type="noConversion"/>
  </si>
  <si>
    <t>朴菜1.8K</t>
    <phoneticPr fontId="13" type="noConversion"/>
  </si>
  <si>
    <t>洗選蛋</t>
    <phoneticPr fontId="13" type="noConversion"/>
  </si>
  <si>
    <t>杏鮑菇D-Q</t>
    <phoneticPr fontId="13" type="noConversion"/>
  </si>
  <si>
    <t>地瓜粉20K</t>
  </si>
  <si>
    <t>永軒</t>
  </si>
  <si>
    <t>排骨丁</t>
    <phoneticPr fontId="13" type="noConversion"/>
  </si>
  <si>
    <t>大骨</t>
    <phoneticPr fontId="13" type="noConversion"/>
  </si>
  <si>
    <t>青蔥Q</t>
  </si>
  <si>
    <t>太白粉20K</t>
  </si>
  <si>
    <t>枸杞600G</t>
  </si>
  <si>
    <t>韓式辣醬</t>
    <phoneticPr fontId="13" type="noConversion"/>
  </si>
  <si>
    <t>庫存</t>
    <phoneticPr fontId="13" type="noConversion"/>
  </si>
  <si>
    <t>盒</t>
    <phoneticPr fontId="13" type="noConversion"/>
  </si>
  <si>
    <t>麵粉22K</t>
  </si>
  <si>
    <t>素貢丸600G</t>
    <phoneticPr fontId="13" type="noConversion"/>
  </si>
  <si>
    <t>味噌3K(細</t>
  </si>
  <si>
    <t>自購 2</t>
    <phoneticPr fontId="13" type="noConversion"/>
  </si>
  <si>
    <t>沙拉脫(不退桶</t>
  </si>
  <si>
    <t>漂白水</t>
  </si>
  <si>
    <t>除油劑</t>
  </si>
  <si>
    <t>素皮酥(絲</t>
    <phoneticPr fontId="13" type="noConversion"/>
  </si>
  <si>
    <t>洗衣粉</t>
  </si>
  <si>
    <t>粗鹽</t>
  </si>
  <si>
    <t>鮮奶</t>
    <phoneticPr fontId="13" type="noConversion"/>
  </si>
  <si>
    <t>其他</t>
  </si>
  <si>
    <t>光泉鮮奶</t>
    <phoneticPr fontId="13" type="noConversion"/>
  </si>
  <si>
    <t>自購</t>
    <phoneticPr fontId="13" type="noConversion"/>
  </si>
  <si>
    <t>紅地球葡萄(進</t>
    <phoneticPr fontId="13" type="noConversion"/>
  </si>
  <si>
    <t>份</t>
    <phoneticPr fontId="13" type="noConversion"/>
  </si>
  <si>
    <t>直送9點前到</t>
    <phoneticPr fontId="13" type="noConversion"/>
  </si>
  <si>
    <t>優酪乳</t>
    <phoneticPr fontId="13" type="noConversion"/>
  </si>
  <si>
    <t>光泉優酪乳</t>
    <phoneticPr fontId="13" type="noConversion"/>
  </si>
  <si>
    <t>菜瓜布</t>
  </si>
  <si>
    <t>備品</t>
    <phoneticPr fontId="13" type="noConversion"/>
  </si>
  <si>
    <t>光泉豆漿(常溫</t>
    <phoneticPr fontId="13" type="noConversion"/>
  </si>
  <si>
    <t>特長手套</t>
  </si>
  <si>
    <t>黃長手套8.5號</t>
  </si>
  <si>
    <t>合計</t>
  </si>
  <si>
    <t>共</t>
  </si>
  <si>
    <t>筆</t>
  </si>
  <si>
    <t>熱量</t>
  </si>
  <si>
    <t>全榖雜糧類</t>
  </si>
  <si>
    <t>全穀根莖類</t>
  </si>
  <si>
    <t>豆魚蛋肉類</t>
  </si>
  <si>
    <t>豆魚肉蛋類</t>
  </si>
  <si>
    <t>蔬菜類</t>
  </si>
  <si>
    <t>油脂與堅果種子</t>
  </si>
  <si>
    <t>水果類</t>
  </si>
  <si>
    <t>乳品類</t>
  </si>
  <si>
    <t>乳製品</t>
  </si>
  <si>
    <t>蔬菜為預先排定.受天氣及採收期等因素影響.若有調動敬請見諒</t>
  </si>
  <si>
    <t>◎ 本廠一律使用國產（台灣）豬肉的食材</t>
  </si>
  <si>
    <t>表單設計：軒泰食品                單位主廚:                                           營養師:                                                       主任:                                                             校長:</t>
    <phoneticPr fontId="3" type="noConversion"/>
  </si>
  <si>
    <r>
      <t>**</t>
    </r>
    <r>
      <rPr>
        <sz val="24"/>
        <color rgb="FF000000"/>
        <rFont val="新細明體"/>
        <family val="1"/>
        <charset val="136"/>
      </rPr>
      <t>*一、五乳品僅國小！平台記得調整***</t>
    </r>
    <phoneticPr fontId="13" type="noConversion"/>
  </si>
  <si>
    <t>柳丁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</si>
</sst>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&quot;平均成本:人/&quot;#,##0.00&quot;元&quot;"/>
    <numFmt numFmtId="177" formatCode="&quot;新坡(大潭/保生/育仁)國民小學113學年度第上學期第&quot;##&quot;週午餐食譜設計表&quot;"/>
    <numFmt numFmtId="178" formatCode="yyyy/mm/dd\(aaaa\)"/>
    <numFmt numFmtId="179" formatCode="0.0"/>
    <numFmt numFmtId="180" formatCode="0.0_);[Red]\(0.0\)"/>
    <numFmt numFmtId="181" formatCode="#,##0.0"/>
    <numFmt numFmtId="182" formatCode="&quot;人/&quot;#,##0.00&quot;元&quot;"/>
    <numFmt numFmtId="183" formatCode="###&quot;大卡&quot;"/>
  </numFmts>
  <fonts count="51">
    <font>
      <sz val="12"/>
      <color theme="1"/>
      <name val="新細明體"/>
      <family val="2"/>
      <charset val="136"/>
      <scheme val="minor"/>
    </font>
    <font>
      <sz val="11"/>
      <color indexed="8"/>
      <name val="新細明體"/>
      <family val="1"/>
      <charset val="136"/>
    </font>
    <font>
      <b/>
      <sz val="16"/>
      <name val="新細明體"/>
      <family val="1"/>
      <charset val="136"/>
    </font>
    <font>
      <sz val="9"/>
      <name val="新細明體"/>
      <family val="2"/>
      <charset val="136"/>
      <scheme val="minor"/>
    </font>
    <font>
      <sz val="18"/>
      <color indexed="10"/>
      <name val="標楷體"/>
      <family val="4"/>
      <charset val="136"/>
    </font>
    <font>
      <b/>
      <sz val="12"/>
      <name val="新細明體"/>
      <family val="1"/>
      <charset val="136"/>
    </font>
    <font>
      <b/>
      <sz val="15"/>
      <name val="新細明體"/>
      <family val="1"/>
      <charset val="136"/>
    </font>
    <font>
      <sz val="14"/>
      <name val="新細明體"/>
      <family val="1"/>
      <charset val="136"/>
    </font>
    <font>
      <sz val="12"/>
      <name val="新細明體"/>
      <family val="1"/>
      <charset val="136"/>
    </font>
    <font>
      <sz val="15"/>
      <name val="新細明體"/>
      <family val="1"/>
      <charset val="136"/>
    </font>
    <font>
      <b/>
      <sz val="15"/>
      <color indexed="9"/>
      <name val="新細明體"/>
      <family val="1"/>
      <charset val="136"/>
    </font>
    <font>
      <sz val="15"/>
      <color indexed="9"/>
      <name val="新細明體"/>
      <family val="1"/>
      <charset val="136"/>
    </font>
    <font>
      <sz val="11"/>
      <color indexed="9"/>
      <name val="新細明體"/>
      <family val="1"/>
      <charset val="136"/>
    </font>
    <font>
      <sz val="9"/>
      <name val="細明體"/>
      <family val="3"/>
      <charset val="136"/>
    </font>
    <font>
      <b/>
      <sz val="24"/>
      <color indexed="9"/>
      <name val="新細明體"/>
      <family val="1"/>
      <charset val="136"/>
    </font>
    <font>
      <b/>
      <sz val="24"/>
      <name val="新細明體"/>
      <family val="1"/>
      <charset val="136"/>
    </font>
    <font>
      <sz val="17"/>
      <name val="新細明體"/>
      <family val="1"/>
      <charset val="136"/>
    </font>
    <font>
      <b/>
      <sz val="17"/>
      <name val="新細明體"/>
      <family val="1"/>
      <charset val="136"/>
    </font>
    <font>
      <sz val="17"/>
      <color indexed="10"/>
      <name val="新細明體"/>
      <family val="1"/>
      <charset val="136"/>
    </font>
    <font>
      <sz val="17"/>
      <color indexed="8"/>
      <name val="新細明體"/>
      <family val="1"/>
      <charset val="136"/>
    </font>
    <font>
      <sz val="17"/>
      <color indexed="9"/>
      <name val="新細明體"/>
      <family val="1"/>
      <charset val="136"/>
    </font>
    <font>
      <sz val="18"/>
      <color indexed="9"/>
      <name val="新細明體"/>
      <family val="1"/>
      <charset val="136"/>
    </font>
    <font>
      <sz val="17"/>
      <color rgb="FFFF0000"/>
      <name val="新細明體"/>
      <family val="1"/>
      <charset val="136"/>
    </font>
    <font>
      <sz val="18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b/>
      <sz val="17"/>
      <color indexed="8"/>
      <name val="新細明體"/>
      <family val="1"/>
      <charset val="136"/>
    </font>
    <font>
      <sz val="17"/>
      <color rgb="FF0033CC"/>
      <name val="新細明體"/>
      <family val="1"/>
      <charset val="136"/>
    </font>
    <font>
      <sz val="17"/>
      <color indexed="49"/>
      <name val="新細明體"/>
      <family val="1"/>
      <charset val="136"/>
    </font>
    <font>
      <i/>
      <sz val="17"/>
      <color indexed="8"/>
      <name val="新細明體"/>
      <family val="1"/>
      <charset val="136"/>
    </font>
    <font>
      <i/>
      <sz val="17"/>
      <name val="新細明體"/>
      <family val="1"/>
      <charset val="136"/>
    </font>
    <font>
      <sz val="17"/>
      <color indexed="18"/>
      <name val="新細明體"/>
      <family val="1"/>
      <charset val="136"/>
    </font>
    <font>
      <sz val="17"/>
      <color indexed="30"/>
      <name val="新細明體"/>
      <family val="1"/>
      <charset val="136"/>
    </font>
    <font>
      <sz val="16"/>
      <color indexed="10"/>
      <name val="華康儷粗黑(P)"/>
      <family val="2"/>
      <charset val="136"/>
    </font>
    <font>
      <sz val="10"/>
      <name val="新細明體"/>
      <family val="1"/>
      <charset val="136"/>
    </font>
    <font>
      <sz val="15"/>
      <color indexed="8"/>
      <name val="新細明體"/>
      <family val="1"/>
      <charset val="136"/>
    </font>
    <font>
      <b/>
      <sz val="14"/>
      <name val="新細明體"/>
      <family val="1"/>
      <charset val="136"/>
    </font>
    <font>
      <sz val="16"/>
      <name val="新細明體"/>
      <family val="1"/>
      <charset val="136"/>
    </font>
    <font>
      <sz val="18"/>
      <color indexed="62"/>
      <name val="新細明體"/>
      <family val="1"/>
      <charset val="136"/>
    </font>
    <font>
      <sz val="12"/>
      <color indexed="62"/>
      <name val="新細明體"/>
      <family val="1"/>
      <charset val="136"/>
    </font>
    <font>
      <sz val="15"/>
      <color indexed="62"/>
      <name val="新細明體"/>
      <family val="1"/>
      <charset val="136"/>
    </font>
    <font>
      <sz val="14"/>
      <color indexed="62"/>
      <name val="新細明體"/>
      <family val="1"/>
      <charset val="136"/>
    </font>
    <font>
      <sz val="16"/>
      <color indexed="62"/>
      <name val="新細明體"/>
      <family val="1"/>
      <charset val="136"/>
    </font>
    <font>
      <sz val="11"/>
      <color indexed="62"/>
      <name val="新細明體"/>
      <family val="1"/>
      <charset val="136"/>
    </font>
    <font>
      <sz val="22"/>
      <color indexed="10"/>
      <name val="新細明體"/>
      <family val="1"/>
      <charset val="136"/>
    </font>
    <font>
      <sz val="10"/>
      <name val="Arial"/>
      <family val="2"/>
    </font>
    <font>
      <sz val="12"/>
      <color indexed="8"/>
      <name val="Microsoft YaHei"/>
      <family val="2"/>
      <charset val="134"/>
    </font>
    <font>
      <b/>
      <sz val="10"/>
      <name val="Arial"/>
      <family val="2"/>
    </font>
    <font>
      <b/>
      <sz val="18"/>
      <name val="新細明體"/>
      <family val="1"/>
      <charset val="136"/>
    </font>
    <font>
      <sz val="24"/>
      <color indexed="8"/>
      <name val="新細明體"/>
      <family val="1"/>
      <charset val="136"/>
    </font>
    <font>
      <sz val="24"/>
      <color rgb="FF000000"/>
      <name val="新細明體"/>
      <family val="1"/>
      <charset val="136"/>
    </font>
    <font>
      <sz val="16"/>
      <color indexed="8"/>
      <name val="新細明體"/>
      <family val="1"/>
      <charset val="136"/>
    </font>
  </fonts>
  <fills count="2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43"/>
        <bgColor indexed="9"/>
      </patternFill>
    </fill>
    <fill>
      <patternFill patternType="solid">
        <fgColor rgb="FFA79CFA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indexed="24"/>
        <bgColor indexed="64"/>
      </patternFill>
    </fill>
    <fill>
      <patternFill patternType="lightGray">
        <fgColor indexed="43"/>
        <bgColor rgb="FFFFFFCC"/>
      </patternFill>
    </fill>
    <fill>
      <patternFill patternType="solid">
        <fgColor rgb="FFFFFFCC"/>
        <bgColor indexed="64"/>
      </patternFill>
    </fill>
  </fills>
  <borders count="6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8" fillId="0" borderId="0">
      <alignment vertical="center"/>
    </xf>
    <xf numFmtId="0" fontId="24" fillId="0" borderId="0">
      <alignment vertical="center"/>
    </xf>
    <xf numFmtId="0" fontId="45" fillId="0" borderId="0">
      <alignment vertical="center"/>
    </xf>
  </cellStyleXfs>
  <cellXfs count="573">
    <xf numFmtId="0" fontId="0" fillId="0" borderId="0" xfId="0">
      <alignment vertical="center"/>
    </xf>
    <xf numFmtId="3" fontId="2" fillId="0" borderId="0" xfId="1" applyNumberFormat="1" applyFont="1" applyProtection="1">
      <alignment vertical="center"/>
      <protection locked="0"/>
    </xf>
    <xf numFmtId="3" fontId="2" fillId="0" borderId="0" xfId="1" applyNumberFormat="1" applyFont="1" applyAlignment="1" applyProtection="1">
      <alignment horizontal="center" vertical="center"/>
      <protection locked="0"/>
    </xf>
    <xf numFmtId="3" fontId="5" fillId="0" borderId="0" xfId="1" applyNumberFormat="1" applyFont="1" applyAlignment="1" applyProtection="1">
      <alignment horizontal="left" vertical="center" shrinkToFit="1"/>
      <protection locked="0"/>
    </xf>
    <xf numFmtId="3" fontId="6" fillId="0" borderId="0" xfId="1" applyNumberFormat="1" applyFont="1" applyAlignment="1" applyProtection="1">
      <alignment horizontal="left" vertical="center" shrinkToFit="1"/>
      <protection locked="0"/>
    </xf>
    <xf numFmtId="3" fontId="7" fillId="0" borderId="0" xfId="1" applyNumberFormat="1" applyFont="1" applyAlignment="1" applyProtection="1">
      <alignment horizontal="center" vertical="center"/>
      <protection locked="0"/>
    </xf>
    <xf numFmtId="3" fontId="8" fillId="0" borderId="0" xfId="1" applyNumberFormat="1" applyFont="1" applyAlignment="1" applyProtection="1">
      <alignment horizontal="center" vertical="center" shrinkToFit="1"/>
      <protection locked="0"/>
    </xf>
    <xf numFmtId="3" fontId="7" fillId="0" borderId="0" xfId="1" applyNumberFormat="1" applyFont="1" applyAlignment="1" applyProtection="1">
      <alignment horizontal="center" vertical="center" shrinkToFit="1"/>
      <protection locked="0"/>
    </xf>
    <xf numFmtId="3" fontId="9" fillId="0" borderId="0" xfId="1" applyNumberFormat="1" applyFont="1" applyAlignment="1" applyProtection="1">
      <alignment horizontal="center" vertical="center" shrinkToFit="1"/>
      <protection locked="0"/>
    </xf>
    <xf numFmtId="3" fontId="2" fillId="0" borderId="0" xfId="1" applyNumberFormat="1" applyFont="1" applyAlignment="1" applyProtection="1">
      <alignment horizontal="left" vertical="center"/>
      <protection locked="0"/>
    </xf>
    <xf numFmtId="3" fontId="2" fillId="0" borderId="0" xfId="1" applyNumberFormat="1" applyFont="1" applyAlignment="1" applyProtection="1">
      <alignment horizontal="left" vertical="center" shrinkToFit="1"/>
      <protection locked="0"/>
    </xf>
    <xf numFmtId="3" fontId="10" fillId="0" borderId="0" xfId="1" applyNumberFormat="1" applyFont="1" applyAlignment="1" applyProtection="1">
      <alignment horizontal="left" vertical="center"/>
      <protection locked="0"/>
    </xf>
    <xf numFmtId="3" fontId="11" fillId="0" borderId="0" xfId="1" applyNumberFormat="1" applyFont="1" applyAlignment="1" applyProtection="1">
      <alignment horizontal="center" vertical="center"/>
      <protection locked="0"/>
    </xf>
    <xf numFmtId="0" fontId="12" fillId="0" borderId="0" xfId="1" applyFont="1" applyAlignment="1" applyProtection="1">
      <protection locked="0"/>
    </xf>
    <xf numFmtId="0" fontId="1" fillId="0" borderId="0" xfId="1" applyAlignment="1" applyProtection="1">
      <protection locked="0"/>
    </xf>
    <xf numFmtId="3" fontId="6" fillId="0" borderId="0" xfId="1" applyNumberFormat="1" applyFont="1" applyAlignment="1" applyProtection="1">
      <alignment horizontal="left" vertical="center"/>
      <protection locked="0"/>
    </xf>
    <xf numFmtId="3" fontId="9" fillId="0" borderId="0" xfId="1" applyNumberFormat="1" applyFont="1" applyAlignment="1" applyProtection="1">
      <alignment horizontal="center" vertical="center"/>
      <protection locked="0"/>
    </xf>
    <xf numFmtId="3" fontId="16" fillId="3" borderId="5" xfId="1" applyNumberFormat="1" applyFont="1" applyFill="1" applyBorder="1" applyAlignment="1" applyProtection="1">
      <alignment horizontal="center" vertical="center" shrinkToFit="1"/>
      <protection locked="0"/>
    </xf>
    <xf numFmtId="3" fontId="16" fillId="3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16" fillId="4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5" borderId="5" xfId="1" applyNumberFormat="1" applyFont="1" applyFill="1" applyBorder="1" applyAlignment="1" applyProtection="1">
      <alignment horizontal="center" vertical="center" shrinkToFit="1"/>
      <protection locked="0"/>
    </xf>
    <xf numFmtId="3" fontId="16" fillId="5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2" borderId="5" xfId="1" applyNumberFormat="1" applyFont="1" applyFill="1" applyBorder="1" applyAlignment="1" applyProtection="1">
      <alignment horizontal="center" vertical="center" shrinkToFit="1"/>
      <protection locked="0"/>
    </xf>
    <xf numFmtId="3" fontId="16" fillId="2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6" borderId="5" xfId="1" applyNumberFormat="1" applyFont="1" applyFill="1" applyBorder="1" applyAlignment="1" applyProtection="1">
      <alignment horizontal="center" vertical="center" shrinkToFit="1"/>
      <protection locked="0"/>
    </xf>
    <xf numFmtId="3" fontId="16" fillId="6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7" borderId="5" xfId="1" applyNumberFormat="1" applyFont="1" applyFill="1" applyBorder="1" applyAlignment="1" applyProtection="1">
      <alignment horizontal="center" vertical="center" shrinkToFit="1"/>
      <protection locked="0"/>
    </xf>
    <xf numFmtId="3" fontId="16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5" xfId="1" applyNumberFormat="1" applyFont="1" applyBorder="1" applyAlignment="1" applyProtection="1">
      <alignment horizontal="center" vertical="center" shrinkToFit="1"/>
      <protection locked="0"/>
    </xf>
    <xf numFmtId="3" fontId="16" fillId="0" borderId="5" xfId="1" applyNumberFormat="1" applyFont="1" applyBorder="1" applyAlignment="1" applyProtection="1">
      <alignment vertical="center" shrinkToFit="1"/>
      <protection locked="0"/>
    </xf>
    <xf numFmtId="3" fontId="16" fillId="0" borderId="6" xfId="1" applyNumberFormat="1" applyFont="1" applyBorder="1" applyAlignment="1" applyProtection="1">
      <alignment vertical="center" shrinkToFit="1"/>
      <protection locked="0"/>
    </xf>
    <xf numFmtId="0" fontId="19" fillId="0" borderId="0" xfId="1" applyFont="1" applyAlignment="1" applyProtection="1">
      <protection locked="0"/>
    </xf>
    <xf numFmtId="3" fontId="16" fillId="0" borderId="13" xfId="2" applyNumberFormat="1" applyFont="1" applyBorder="1" applyAlignment="1" applyProtection="1">
      <alignment horizontal="center" vertical="center" shrinkToFit="1"/>
      <protection locked="0"/>
    </xf>
    <xf numFmtId="3" fontId="16" fillId="0" borderId="14" xfId="2" applyNumberFormat="1" applyFont="1" applyBorder="1" applyAlignment="1" applyProtection="1">
      <alignment horizontal="center" vertical="center" shrinkToFit="1"/>
      <protection locked="0"/>
    </xf>
    <xf numFmtId="3" fontId="16" fillId="0" borderId="15" xfId="2" applyNumberFormat="1" applyFont="1" applyBorder="1" applyAlignment="1" applyProtection="1">
      <alignment horizontal="center" vertical="center" shrinkToFit="1"/>
      <protection locked="0"/>
    </xf>
    <xf numFmtId="3" fontId="16" fillId="0" borderId="12" xfId="2" applyNumberFormat="1" applyFont="1" applyBorder="1" applyAlignment="1" applyProtection="1">
      <alignment horizontal="center" vertical="center" shrinkToFit="1"/>
      <protection locked="0"/>
    </xf>
    <xf numFmtId="3" fontId="16" fillId="10" borderId="14" xfId="2" applyNumberFormat="1" applyFont="1" applyFill="1" applyBorder="1" applyAlignment="1" applyProtection="1">
      <alignment horizontal="center" vertical="center" shrinkToFit="1"/>
      <protection locked="0"/>
    </xf>
    <xf numFmtId="3" fontId="16" fillId="10" borderId="12" xfId="2" applyNumberFormat="1" applyFont="1" applyFill="1" applyBorder="1" applyAlignment="1" applyProtection="1">
      <alignment horizontal="center" vertical="center" shrinkToFit="1"/>
      <protection locked="0"/>
    </xf>
    <xf numFmtId="3" fontId="16" fillId="10" borderId="13" xfId="2" applyNumberFormat="1" applyFont="1" applyFill="1" applyBorder="1" applyAlignment="1" applyProtection="1">
      <alignment vertical="center" shrinkToFit="1"/>
      <protection locked="0"/>
    </xf>
    <xf numFmtId="3" fontId="19" fillId="0" borderId="14" xfId="1" applyNumberFormat="1" applyFont="1" applyBorder="1" applyAlignment="1" applyProtection="1">
      <alignment horizontal="center" vertical="center" shrinkToFit="1"/>
      <protection locked="0"/>
    </xf>
    <xf numFmtId="3" fontId="16" fillId="0" borderId="14" xfId="1" applyNumberFormat="1" applyFont="1" applyBorder="1" applyAlignment="1" applyProtection="1">
      <alignment horizontal="center" vertical="center" shrinkToFit="1"/>
      <protection locked="0"/>
    </xf>
    <xf numFmtId="3" fontId="16" fillId="2" borderId="14" xfId="1" applyNumberFormat="1" applyFont="1" applyFill="1" applyBorder="1" applyAlignment="1" applyProtection="1">
      <alignment horizontal="center" vertical="center" shrinkToFit="1"/>
      <protection locked="0"/>
    </xf>
    <xf numFmtId="3" fontId="16" fillId="2" borderId="15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15" xfId="1" applyNumberFormat="1" applyFont="1" applyBorder="1" applyAlignment="1" applyProtection="1">
      <alignment horizontal="center" vertical="center" shrinkToFit="1"/>
      <protection locked="0"/>
    </xf>
    <xf numFmtId="3" fontId="16" fillId="2" borderId="13" xfId="1" applyNumberFormat="1" applyFont="1" applyFill="1" applyBorder="1" applyAlignment="1" applyProtection="1">
      <alignment horizontal="center" vertical="center" shrinkToFit="1"/>
      <protection locked="0"/>
    </xf>
    <xf numFmtId="3" fontId="16" fillId="2" borderId="19" xfId="1" applyNumberFormat="1" applyFont="1" applyFill="1" applyBorder="1" applyAlignment="1" applyProtection="1">
      <alignment horizontal="center" vertical="center"/>
      <protection locked="0"/>
    </xf>
    <xf numFmtId="3" fontId="16" fillId="0" borderId="14" xfId="1" applyNumberFormat="1" applyFont="1" applyBorder="1" applyAlignment="1" applyProtection="1">
      <alignment horizontal="center" vertical="center"/>
      <protection locked="0"/>
    </xf>
    <xf numFmtId="3" fontId="19" fillId="0" borderId="15" xfId="1" applyNumberFormat="1" applyFont="1" applyBorder="1" applyAlignment="1" applyProtection="1">
      <alignment horizontal="center" vertical="center"/>
      <protection locked="0"/>
    </xf>
    <xf numFmtId="3" fontId="16" fillId="0" borderId="13" xfId="1" applyNumberFormat="1" applyFont="1" applyBorder="1" applyAlignment="1" applyProtection="1">
      <alignment horizontal="center" vertical="center" shrinkToFit="1"/>
      <protection locked="0"/>
    </xf>
    <xf numFmtId="3" fontId="16" fillId="2" borderId="14" xfId="1" applyNumberFormat="1" applyFont="1" applyFill="1" applyBorder="1" applyAlignment="1" applyProtection="1">
      <alignment horizontal="center" vertical="center"/>
      <protection locked="0"/>
    </xf>
    <xf numFmtId="3" fontId="16" fillId="2" borderId="15" xfId="1" applyNumberFormat="1" applyFont="1" applyFill="1" applyBorder="1" applyAlignment="1" applyProtection="1">
      <alignment horizontal="center" vertical="center"/>
      <protection locked="0"/>
    </xf>
    <xf numFmtId="3" fontId="19" fillId="0" borderId="14" xfId="1" applyNumberFormat="1" applyFont="1" applyBorder="1" applyAlignment="1" applyProtection="1">
      <alignment horizontal="center" vertical="center" shrinkToFit="1" readingOrder="1"/>
      <protection locked="0"/>
    </xf>
    <xf numFmtId="0" fontId="19" fillId="11" borderId="14" xfId="1" applyFont="1" applyFill="1" applyBorder="1" applyAlignment="1" applyProtection="1">
      <alignment horizontal="center" vertical="center" shrinkToFit="1"/>
      <protection locked="0"/>
    </xf>
    <xf numFmtId="0" fontId="19" fillId="0" borderId="14" xfId="1" applyFont="1" applyBorder="1" applyAlignment="1" applyProtection="1">
      <alignment horizontal="left" vertical="center"/>
      <protection locked="0"/>
    </xf>
    <xf numFmtId="0" fontId="19" fillId="0" borderId="14" xfId="1" applyFont="1" applyBorder="1" applyAlignment="1" applyProtection="1">
      <alignment horizontal="center" vertical="center" shrinkToFit="1"/>
      <protection locked="0"/>
    </xf>
    <xf numFmtId="3" fontId="19" fillId="12" borderId="14" xfId="1" applyNumberFormat="1" applyFont="1" applyFill="1" applyBorder="1" applyAlignment="1" applyProtection="1">
      <alignment horizontal="center" vertical="center" shrinkToFit="1"/>
      <protection locked="0"/>
    </xf>
    <xf numFmtId="49" fontId="19" fillId="0" borderId="14" xfId="1" applyNumberFormat="1" applyFont="1" applyBorder="1" applyAlignment="1" applyProtection="1">
      <alignment horizontal="center" vertical="center" shrinkToFit="1"/>
      <protection locked="0"/>
    </xf>
    <xf numFmtId="49" fontId="19" fillId="0" borderId="15" xfId="1" applyNumberFormat="1" applyFont="1" applyBorder="1" applyAlignment="1" applyProtection="1">
      <alignment horizontal="center" vertical="center" shrinkToFit="1"/>
      <protection locked="0"/>
    </xf>
    <xf numFmtId="0" fontId="19" fillId="0" borderId="14" xfId="1" applyFont="1" applyBorder="1" applyAlignment="1" applyProtection="1">
      <alignment horizontal="center" vertical="center" shrinkToFit="1" readingOrder="1"/>
      <protection locked="0"/>
    </xf>
    <xf numFmtId="0" fontId="19" fillId="13" borderId="14" xfId="1" applyFont="1" applyFill="1" applyBorder="1" applyAlignment="1" applyProtection="1">
      <alignment horizontal="center" vertical="center" shrinkToFit="1"/>
      <protection locked="0"/>
    </xf>
    <xf numFmtId="3" fontId="19" fillId="13" borderId="11" xfId="1" applyNumberFormat="1" applyFont="1" applyFill="1" applyBorder="1" applyAlignment="1">
      <alignment horizontal="center" vertical="center" shrinkToFit="1"/>
    </xf>
    <xf numFmtId="0" fontId="20" fillId="0" borderId="14" xfId="1" applyFont="1" applyBorder="1" applyAlignment="1" applyProtection="1">
      <alignment horizontal="center" vertical="center" shrinkToFit="1"/>
      <protection locked="0"/>
    </xf>
    <xf numFmtId="3" fontId="21" fillId="0" borderId="14" xfId="1" applyNumberFormat="1" applyFont="1" applyBorder="1" applyAlignment="1" applyProtection="1">
      <alignment horizontal="center" vertical="center" shrinkToFit="1"/>
      <protection locked="0"/>
    </xf>
    <xf numFmtId="3" fontId="19" fillId="9" borderId="19" xfId="1" applyNumberFormat="1" applyFont="1" applyFill="1" applyBorder="1" applyAlignment="1" applyProtection="1">
      <alignment horizontal="center" vertical="center"/>
      <protection locked="0"/>
    </xf>
    <xf numFmtId="3" fontId="19" fillId="3" borderId="19" xfId="1" applyNumberFormat="1" applyFont="1" applyFill="1" applyBorder="1" applyAlignment="1" applyProtection="1">
      <alignment horizontal="center" vertical="center"/>
      <protection locked="0"/>
    </xf>
    <xf numFmtId="3" fontId="19" fillId="3" borderId="20" xfId="1" applyNumberFormat="1" applyFont="1" applyFill="1" applyBorder="1" applyAlignment="1" applyProtection="1">
      <alignment horizontal="center" vertical="center"/>
      <protection locked="0"/>
    </xf>
    <xf numFmtId="3" fontId="19" fillId="9" borderId="12" xfId="1" applyNumberFormat="1" applyFont="1" applyFill="1" applyBorder="1" applyAlignment="1">
      <alignment horizontal="center" vertical="center"/>
    </xf>
    <xf numFmtId="3" fontId="19" fillId="9" borderId="11" xfId="1" applyNumberFormat="1" applyFont="1" applyFill="1" applyBorder="1" applyAlignment="1" applyProtection="1">
      <alignment horizontal="center" vertical="center"/>
      <protection locked="0"/>
    </xf>
    <xf numFmtId="3" fontId="19" fillId="0" borderId="23" xfId="1" applyNumberFormat="1" applyFont="1" applyBorder="1" applyAlignment="1" applyProtection="1">
      <alignment horizontal="center" vertical="center" shrinkToFit="1"/>
      <protection locked="0"/>
    </xf>
    <xf numFmtId="3" fontId="19" fillId="0" borderId="23" xfId="1" applyNumberFormat="1" applyFont="1" applyBorder="1" applyAlignment="1" applyProtection="1">
      <alignment horizontal="center" vertical="center" shrinkToFit="1" readingOrder="1"/>
      <protection locked="0"/>
    </xf>
    <xf numFmtId="0" fontId="19" fillId="11" borderId="23" xfId="1" applyFont="1" applyFill="1" applyBorder="1" applyAlignment="1" applyProtection="1">
      <alignment horizontal="center" vertical="center" shrinkToFit="1"/>
      <protection locked="0"/>
    </xf>
    <xf numFmtId="0" fontId="19" fillId="0" borderId="23" xfId="1" applyFont="1" applyBorder="1" applyAlignment="1" applyProtection="1">
      <alignment horizontal="left" vertical="center"/>
      <protection locked="0"/>
    </xf>
    <xf numFmtId="0" fontId="19" fillId="0" borderId="23" xfId="1" applyFont="1" applyBorder="1" applyAlignment="1" applyProtection="1">
      <alignment horizontal="center" vertical="center"/>
      <protection locked="0"/>
    </xf>
    <xf numFmtId="3" fontId="19" fillId="0" borderId="24" xfId="1" applyNumberFormat="1" applyFont="1" applyBorder="1" applyAlignment="1" applyProtection="1">
      <alignment horizontal="center" vertical="center"/>
      <protection locked="0"/>
    </xf>
    <xf numFmtId="49" fontId="19" fillId="0" borderId="23" xfId="1" applyNumberFormat="1" applyFont="1" applyBorder="1" applyAlignment="1" applyProtection="1">
      <alignment horizontal="center" vertical="center" shrinkToFit="1"/>
      <protection locked="0"/>
    </xf>
    <xf numFmtId="49" fontId="19" fillId="0" borderId="24" xfId="1" applyNumberFormat="1" applyFont="1" applyBorder="1" applyAlignment="1" applyProtection="1">
      <alignment horizontal="center" vertical="center" shrinkToFit="1"/>
      <protection locked="0"/>
    </xf>
    <xf numFmtId="0" fontId="19" fillId="14" borderId="23" xfId="1" applyFont="1" applyFill="1" applyBorder="1" applyAlignment="1" applyProtection="1">
      <alignment horizontal="center" vertical="center" shrinkToFit="1"/>
      <protection locked="0"/>
    </xf>
    <xf numFmtId="0" fontId="22" fillId="0" borderId="23" xfId="1" applyFont="1" applyBorder="1" applyAlignment="1" applyProtection="1">
      <alignment horizontal="left" vertical="center"/>
      <protection locked="0"/>
    </xf>
    <xf numFmtId="3" fontId="23" fillId="0" borderId="23" xfId="1" applyNumberFormat="1" applyFont="1" applyBorder="1" applyAlignment="1" applyProtection="1">
      <alignment horizontal="center" vertical="center" shrinkToFit="1"/>
      <protection locked="0"/>
    </xf>
    <xf numFmtId="0" fontId="19" fillId="0" borderId="23" xfId="1" applyFont="1" applyBorder="1" applyAlignment="1" applyProtection="1">
      <alignment horizontal="center" vertical="center" shrinkToFit="1" readingOrder="1"/>
      <protection locked="0"/>
    </xf>
    <xf numFmtId="49" fontId="19" fillId="12" borderId="24" xfId="1" applyNumberFormat="1" applyFont="1" applyFill="1" applyBorder="1" applyAlignment="1" applyProtection="1">
      <alignment horizontal="center" vertical="center" shrinkToFit="1"/>
      <protection locked="0"/>
    </xf>
    <xf numFmtId="3" fontId="19" fillId="12" borderId="23" xfId="1" applyNumberFormat="1" applyFont="1" applyFill="1" applyBorder="1" applyAlignment="1" applyProtection="1">
      <alignment horizontal="center" vertical="center" shrinkToFit="1"/>
      <protection locked="0"/>
    </xf>
    <xf numFmtId="3" fontId="19" fillId="0" borderId="26" xfId="1" applyNumberFormat="1" applyFont="1" applyBorder="1" applyAlignment="1" applyProtection="1">
      <alignment horizontal="center" vertical="center" shrinkToFit="1"/>
      <protection locked="0"/>
    </xf>
    <xf numFmtId="3" fontId="19" fillId="0" borderId="26" xfId="1" applyNumberFormat="1" applyFont="1" applyBorder="1" applyAlignment="1" applyProtection="1">
      <alignment horizontal="center" vertical="center" shrinkToFit="1" readingOrder="1"/>
      <protection locked="0"/>
    </xf>
    <xf numFmtId="0" fontId="19" fillId="13" borderId="26" xfId="1" applyFont="1" applyFill="1" applyBorder="1" applyAlignment="1" applyProtection="1">
      <alignment horizontal="center" vertical="center" shrinkToFit="1"/>
      <protection locked="0"/>
    </xf>
    <xf numFmtId="0" fontId="19" fillId="0" borderId="26" xfId="1" applyFont="1" applyBorder="1" applyAlignment="1" applyProtection="1">
      <alignment horizontal="left" vertical="center"/>
      <protection locked="0"/>
    </xf>
    <xf numFmtId="0" fontId="20" fillId="0" borderId="26" xfId="1" applyFont="1" applyBorder="1" applyAlignment="1" applyProtection="1">
      <alignment horizontal="center" vertical="center"/>
      <protection locked="0"/>
    </xf>
    <xf numFmtId="3" fontId="20" fillId="0" borderId="26" xfId="1" applyNumberFormat="1" applyFont="1" applyBorder="1" applyAlignment="1" applyProtection="1">
      <alignment horizontal="center" vertical="center" shrinkToFit="1"/>
      <protection locked="0"/>
    </xf>
    <xf numFmtId="3" fontId="19" fillId="0" borderId="27" xfId="1" applyNumberFormat="1" applyFont="1" applyBorder="1" applyAlignment="1" applyProtection="1">
      <alignment horizontal="center" vertical="center"/>
      <protection locked="0"/>
    </xf>
    <xf numFmtId="3" fontId="19" fillId="13" borderId="28" xfId="1" applyNumberFormat="1" applyFont="1" applyFill="1" applyBorder="1" applyAlignment="1">
      <alignment horizontal="center" vertical="center" shrinkToFit="1"/>
    </xf>
    <xf numFmtId="0" fontId="19" fillId="0" borderId="26" xfId="1" applyFont="1" applyBorder="1" applyAlignment="1" applyProtection="1">
      <alignment horizontal="center" vertical="center" shrinkToFit="1" readingOrder="1"/>
      <protection locked="0"/>
    </xf>
    <xf numFmtId="49" fontId="19" fillId="0" borderId="26" xfId="1" applyNumberFormat="1" applyFont="1" applyBorder="1" applyAlignment="1" applyProtection="1">
      <alignment horizontal="center" vertical="center" shrinkToFit="1"/>
      <protection locked="0"/>
    </xf>
    <xf numFmtId="49" fontId="19" fillId="0" borderId="27" xfId="1" applyNumberFormat="1" applyFont="1" applyBorder="1" applyAlignment="1" applyProtection="1">
      <alignment horizontal="center" vertical="center" shrinkToFit="1"/>
      <protection locked="0"/>
    </xf>
    <xf numFmtId="3" fontId="19" fillId="0" borderId="19" xfId="1" applyNumberFormat="1" applyFont="1" applyBorder="1" applyAlignment="1" applyProtection="1">
      <alignment horizontal="center" vertical="center"/>
      <protection locked="0"/>
    </xf>
    <xf numFmtId="3" fontId="19" fillId="0" borderId="20" xfId="1" applyNumberFormat="1" applyFont="1" applyBorder="1" applyAlignment="1" applyProtection="1">
      <alignment horizontal="center" vertical="center"/>
      <protection locked="0"/>
    </xf>
    <xf numFmtId="3" fontId="19" fillId="0" borderId="18" xfId="1" applyNumberFormat="1" applyFont="1" applyBorder="1" applyAlignment="1" applyProtection="1">
      <alignment horizontal="center" vertical="center" shrinkToFit="1"/>
      <protection locked="0"/>
    </xf>
    <xf numFmtId="3" fontId="19" fillId="0" borderId="18" xfId="1" applyNumberFormat="1" applyFont="1" applyBorder="1" applyAlignment="1" applyProtection="1">
      <alignment horizontal="center" vertical="center" shrinkToFit="1" readingOrder="1"/>
      <protection locked="0"/>
    </xf>
    <xf numFmtId="0" fontId="19" fillId="0" borderId="18" xfId="1" applyFont="1" applyBorder="1" applyAlignment="1" applyProtection="1">
      <alignment horizontal="left" vertical="center"/>
      <protection locked="0"/>
    </xf>
    <xf numFmtId="179" fontId="19" fillId="0" borderId="18" xfId="1" applyNumberFormat="1" applyFont="1" applyBorder="1" applyAlignment="1" applyProtection="1">
      <alignment horizontal="left" vertical="center"/>
      <protection locked="0"/>
    </xf>
    <xf numFmtId="3" fontId="19" fillId="0" borderId="29" xfId="1" applyNumberFormat="1" applyFont="1" applyBorder="1" applyAlignment="1" applyProtection="1">
      <alignment horizontal="center" vertical="center"/>
      <protection locked="0"/>
    </xf>
    <xf numFmtId="49" fontId="19" fillId="0" borderId="18" xfId="1" applyNumberFormat="1" applyFont="1" applyBorder="1" applyAlignment="1" applyProtection="1">
      <alignment horizontal="center" vertical="center" shrinkToFit="1"/>
      <protection locked="0"/>
    </xf>
    <xf numFmtId="49" fontId="19" fillId="0" borderId="29" xfId="1" applyNumberFormat="1" applyFont="1" applyBorder="1" applyAlignment="1" applyProtection="1">
      <alignment horizontal="center" vertical="center" shrinkToFit="1"/>
      <protection locked="0"/>
    </xf>
    <xf numFmtId="0" fontId="19" fillId="11" borderId="18" xfId="1" applyFont="1" applyFill="1" applyBorder="1" applyAlignment="1" applyProtection="1">
      <alignment horizontal="center" vertical="center" shrinkToFit="1"/>
      <protection locked="0"/>
    </xf>
    <xf numFmtId="1" fontId="19" fillId="0" borderId="18" xfId="1" applyNumberFormat="1" applyFont="1" applyBorder="1" applyAlignment="1" applyProtection="1">
      <alignment horizontal="center" vertical="center"/>
      <protection locked="0"/>
    </xf>
    <xf numFmtId="0" fontId="19" fillId="0" borderId="18" xfId="1" applyFont="1" applyBorder="1" applyAlignment="1" applyProtection="1">
      <alignment horizontal="center" vertical="center" shrinkToFit="1" readingOrder="1"/>
      <protection locked="0"/>
    </xf>
    <xf numFmtId="0" fontId="19" fillId="12" borderId="18" xfId="1" applyFont="1" applyFill="1" applyBorder="1" applyAlignment="1" applyProtection="1">
      <alignment horizontal="left" vertical="center"/>
      <protection locked="0"/>
    </xf>
    <xf numFmtId="49" fontId="19" fillId="12" borderId="29" xfId="1" applyNumberFormat="1" applyFont="1" applyFill="1" applyBorder="1" applyAlignment="1" applyProtection="1">
      <alignment horizontal="center" vertical="center" shrinkToFit="1"/>
      <protection locked="0"/>
    </xf>
    <xf numFmtId="3" fontId="19" fillId="12" borderId="18" xfId="1" applyNumberFormat="1" applyFont="1" applyFill="1" applyBorder="1" applyAlignment="1" applyProtection="1">
      <alignment horizontal="center" vertical="center" shrinkToFit="1"/>
      <protection locked="0"/>
    </xf>
    <xf numFmtId="3" fontId="19" fillId="0" borderId="32" xfId="1" applyNumberFormat="1" applyFont="1" applyBorder="1" applyAlignment="1" applyProtection="1">
      <alignment horizontal="center" vertical="center" shrinkToFit="1"/>
      <protection locked="0"/>
    </xf>
    <xf numFmtId="3" fontId="19" fillId="0" borderId="32" xfId="1" applyNumberFormat="1" applyFont="1" applyBorder="1" applyAlignment="1" applyProtection="1">
      <alignment horizontal="center" vertical="center" shrinkToFit="1" readingOrder="1"/>
      <protection locked="0"/>
    </xf>
    <xf numFmtId="0" fontId="19" fillId="13" borderId="32" xfId="1" applyFont="1" applyFill="1" applyBorder="1" applyAlignment="1" applyProtection="1">
      <alignment horizontal="center" vertical="center" shrinkToFit="1"/>
      <protection locked="0"/>
    </xf>
    <xf numFmtId="0" fontId="19" fillId="0" borderId="32" xfId="1" applyFont="1" applyBorder="1" applyAlignment="1" applyProtection="1">
      <alignment horizontal="left" vertical="center"/>
      <protection locked="0"/>
    </xf>
    <xf numFmtId="179" fontId="19" fillId="0" borderId="32" xfId="1" applyNumberFormat="1" applyFont="1" applyBorder="1" applyAlignment="1" applyProtection="1">
      <alignment horizontal="left" vertical="center"/>
      <protection locked="0"/>
    </xf>
    <xf numFmtId="3" fontId="19" fillId="0" borderId="33" xfId="1" applyNumberFormat="1" applyFont="1" applyBorder="1" applyAlignment="1" applyProtection="1">
      <alignment horizontal="center" vertical="center"/>
      <protection locked="0"/>
    </xf>
    <xf numFmtId="3" fontId="19" fillId="13" borderId="4" xfId="1" applyNumberFormat="1" applyFont="1" applyFill="1" applyBorder="1" applyAlignment="1">
      <alignment horizontal="center" vertical="center" shrinkToFit="1"/>
    </xf>
    <xf numFmtId="0" fontId="19" fillId="0" borderId="32" xfId="1" applyFont="1" applyBorder="1" applyAlignment="1" applyProtection="1">
      <alignment horizontal="center" vertical="center" shrinkToFit="1" readingOrder="1"/>
      <protection locked="0"/>
    </xf>
    <xf numFmtId="49" fontId="19" fillId="0" borderId="32" xfId="1" applyNumberFormat="1" applyFont="1" applyBorder="1" applyAlignment="1" applyProtection="1">
      <alignment horizontal="center" vertical="center" shrinkToFit="1"/>
      <protection locked="0"/>
    </xf>
    <xf numFmtId="49" fontId="19" fillId="0" borderId="33" xfId="1" applyNumberFormat="1" applyFont="1" applyBorder="1" applyAlignment="1" applyProtection="1">
      <alignment horizontal="center" vertical="center" shrinkToFit="1"/>
      <protection locked="0"/>
    </xf>
    <xf numFmtId="3" fontId="19" fillId="3" borderId="13" xfId="1" applyNumberFormat="1" applyFont="1" applyFill="1" applyBorder="1" applyAlignment="1">
      <alignment horizontal="center" vertical="center" shrinkToFit="1"/>
    </xf>
    <xf numFmtId="3" fontId="19" fillId="3" borderId="13" xfId="1" applyNumberFormat="1" applyFont="1" applyFill="1" applyBorder="1" applyAlignment="1" applyProtection="1">
      <alignment horizontal="center" vertical="center" shrinkToFit="1"/>
      <protection locked="0"/>
    </xf>
    <xf numFmtId="179" fontId="19" fillId="0" borderId="14" xfId="1" applyNumberFormat="1" applyFont="1" applyBorder="1" applyAlignment="1" applyProtection="1">
      <alignment horizontal="left" vertical="center"/>
      <protection locked="0"/>
    </xf>
    <xf numFmtId="3" fontId="19" fillId="0" borderId="13" xfId="1" applyNumberFormat="1" applyFont="1" applyBorder="1" applyAlignment="1" applyProtection="1">
      <alignment horizontal="center" vertical="center" shrinkToFit="1"/>
      <protection locked="0"/>
    </xf>
    <xf numFmtId="1" fontId="19" fillId="0" borderId="14" xfId="1" applyNumberFormat="1" applyFont="1" applyBorder="1" applyAlignment="1" applyProtection="1">
      <alignment horizontal="center" vertical="center"/>
      <protection locked="0"/>
    </xf>
    <xf numFmtId="3" fontId="19" fillId="4" borderId="19" xfId="1" applyNumberFormat="1" applyFont="1" applyFill="1" applyBorder="1" applyAlignment="1" applyProtection="1">
      <alignment horizontal="center" vertical="center"/>
      <protection locked="0"/>
    </xf>
    <xf numFmtId="3" fontId="19" fillId="4" borderId="20" xfId="1" applyNumberFormat="1" applyFont="1" applyFill="1" applyBorder="1" applyAlignment="1" applyProtection="1">
      <alignment horizontal="center" vertical="center"/>
      <protection locked="0"/>
    </xf>
    <xf numFmtId="3" fontId="19" fillId="3" borderId="13" xfId="1" applyNumberFormat="1" applyFont="1" applyFill="1" applyBorder="1" applyAlignment="1">
      <alignment horizontal="center" vertical="center"/>
    </xf>
    <xf numFmtId="3" fontId="19" fillId="3" borderId="12" xfId="1" applyNumberFormat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shrinkToFit="1"/>
      <protection locked="0"/>
    </xf>
    <xf numFmtId="0" fontId="19" fillId="0" borderId="14" xfId="3" applyFont="1" applyBorder="1" applyAlignment="1" applyProtection="1">
      <alignment horizontal="center" vertical="center"/>
      <protection locked="0"/>
    </xf>
    <xf numFmtId="0" fontId="19" fillId="0" borderId="34" xfId="3" applyFont="1" applyBorder="1" applyAlignment="1" applyProtection="1">
      <alignment horizontal="left" vertical="center" shrinkToFit="1"/>
      <protection locked="0"/>
    </xf>
    <xf numFmtId="180" fontId="19" fillId="0" borderId="34" xfId="3" applyNumberFormat="1" applyFont="1" applyBorder="1" applyAlignment="1" applyProtection="1">
      <alignment horizontal="center" vertical="center" shrinkToFit="1"/>
      <protection locked="0"/>
    </xf>
    <xf numFmtId="3" fontId="19" fillId="0" borderId="34" xfId="3" applyNumberFormat="1" applyFont="1" applyBorder="1" applyAlignment="1" applyProtection="1">
      <alignment horizontal="left" vertical="center" shrinkToFit="1"/>
      <protection locked="0"/>
    </xf>
    <xf numFmtId="3" fontId="19" fillId="0" borderId="34" xfId="3" applyNumberFormat="1" applyFont="1" applyBorder="1" applyAlignment="1" applyProtection="1">
      <alignment horizontal="center" vertical="center" shrinkToFit="1"/>
      <protection locked="0"/>
    </xf>
    <xf numFmtId="3" fontId="19" fillId="0" borderId="14" xfId="1" applyNumberFormat="1" applyFont="1" applyBorder="1" applyProtection="1">
      <alignment vertical="center"/>
      <protection locked="0"/>
    </xf>
    <xf numFmtId="3" fontId="19" fillId="0" borderId="14" xfId="1" applyNumberFormat="1" applyFont="1" applyBorder="1" applyAlignment="1" applyProtection="1">
      <alignment horizontal="center" vertical="center"/>
      <protection locked="0"/>
    </xf>
    <xf numFmtId="3" fontId="19" fillId="3" borderId="12" xfId="1" applyNumberFormat="1" applyFont="1" applyFill="1" applyBorder="1" applyAlignment="1">
      <alignment horizontal="center" vertical="center"/>
    </xf>
    <xf numFmtId="3" fontId="19" fillId="3" borderId="11" xfId="1" applyNumberFormat="1" applyFont="1" applyFill="1" applyBorder="1" applyAlignment="1" applyProtection="1">
      <alignment horizontal="center" vertical="center"/>
      <protection locked="0"/>
    </xf>
    <xf numFmtId="3" fontId="19" fillId="0" borderId="14" xfId="1" applyNumberFormat="1" applyFont="1" applyBorder="1" applyAlignment="1" applyProtection="1">
      <alignment horizontal="left" vertical="center"/>
      <protection locked="0"/>
    </xf>
    <xf numFmtId="3" fontId="19" fillId="0" borderId="14" xfId="3" applyNumberFormat="1" applyFont="1" applyBorder="1" applyAlignment="1" applyProtection="1">
      <alignment horizontal="center" vertical="center"/>
      <protection locked="0"/>
    </xf>
    <xf numFmtId="3" fontId="19" fillId="0" borderId="14" xfId="1" applyNumberFormat="1" applyFont="1" applyBorder="1" applyAlignment="1" applyProtection="1">
      <alignment horizontal="left" vertical="center" shrinkToFit="1"/>
      <protection locked="0"/>
    </xf>
    <xf numFmtId="3" fontId="19" fillId="13" borderId="14" xfId="1" applyNumberFormat="1" applyFont="1" applyFill="1" applyBorder="1" applyAlignment="1" applyProtection="1">
      <alignment horizontal="center" vertical="center"/>
      <protection locked="0"/>
    </xf>
    <xf numFmtId="3" fontId="19" fillId="4" borderId="12" xfId="1" applyNumberFormat="1" applyFont="1" applyFill="1" applyBorder="1" applyAlignment="1">
      <alignment horizontal="center" vertical="center"/>
    </xf>
    <xf numFmtId="3" fontId="19" fillId="4" borderId="11" xfId="1" applyNumberFormat="1" applyFont="1" applyFill="1" applyBorder="1" applyAlignment="1" applyProtection="1">
      <alignment horizontal="center" vertical="center"/>
      <protection locked="0"/>
    </xf>
    <xf numFmtId="3" fontId="19" fillId="0" borderId="14" xfId="1" applyNumberFormat="1" applyFont="1" applyBorder="1" applyAlignment="1" applyProtection="1">
      <alignment horizontal="center" shrinkToFit="1"/>
      <protection locked="0"/>
    </xf>
    <xf numFmtId="3" fontId="19" fillId="12" borderId="14" xfId="1" applyNumberFormat="1" applyFont="1" applyFill="1" applyBorder="1" applyAlignment="1" applyProtection="1">
      <alignment horizontal="left" vertical="center" shrinkToFit="1"/>
      <protection locked="0"/>
    </xf>
    <xf numFmtId="3" fontId="19" fillId="0" borderId="14" xfId="1" applyNumberFormat="1" applyFont="1" applyBorder="1" applyAlignment="1" applyProtection="1">
      <alignment shrinkToFit="1"/>
      <protection locked="0"/>
    </xf>
    <xf numFmtId="3" fontId="19" fillId="5" borderId="19" xfId="1" applyNumberFormat="1" applyFont="1" applyFill="1" applyBorder="1" applyAlignment="1" applyProtection="1">
      <alignment horizontal="center" vertical="center"/>
      <protection locked="0"/>
    </xf>
    <xf numFmtId="3" fontId="19" fillId="5" borderId="12" xfId="1" applyNumberFormat="1" applyFont="1" applyFill="1" applyBorder="1" applyAlignment="1">
      <alignment horizontal="center" vertical="center"/>
    </xf>
    <xf numFmtId="3" fontId="19" fillId="5" borderId="11" xfId="1" applyNumberFormat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left" vertical="center" shrinkToFit="1"/>
      <protection locked="0"/>
    </xf>
    <xf numFmtId="3" fontId="19" fillId="12" borderId="14" xfId="1" applyNumberFormat="1" applyFont="1" applyFill="1" applyBorder="1" applyAlignment="1" applyProtection="1">
      <alignment horizontal="left" vertical="center"/>
      <protection locked="0"/>
    </xf>
    <xf numFmtId="3" fontId="19" fillId="15" borderId="19" xfId="1" applyNumberFormat="1" applyFont="1" applyFill="1" applyBorder="1" applyAlignment="1" applyProtection="1">
      <alignment horizontal="center" vertical="center"/>
      <protection locked="0"/>
    </xf>
    <xf numFmtId="3" fontId="19" fillId="15" borderId="12" xfId="1" applyNumberFormat="1" applyFont="1" applyFill="1" applyBorder="1" applyAlignment="1">
      <alignment horizontal="center" vertical="center"/>
    </xf>
    <xf numFmtId="3" fontId="19" fillId="15" borderId="11" xfId="1" applyNumberFormat="1" applyFont="1" applyFill="1" applyBorder="1" applyAlignment="1" applyProtection="1">
      <alignment horizontal="center" vertical="center"/>
      <protection locked="0"/>
    </xf>
    <xf numFmtId="3" fontId="25" fillId="0" borderId="14" xfId="1" applyNumberFormat="1" applyFont="1" applyBorder="1" applyAlignment="1" applyProtection="1">
      <alignment horizontal="center" vertical="center" shrinkToFit="1" readingOrder="1"/>
      <protection locked="0"/>
    </xf>
    <xf numFmtId="181" fontId="19" fillId="12" borderId="18" xfId="1" applyNumberFormat="1" applyFont="1" applyFill="1" applyBorder="1" applyAlignment="1" applyProtection="1">
      <alignment horizontal="center" vertical="center" shrinkToFit="1"/>
      <protection locked="0"/>
    </xf>
    <xf numFmtId="49" fontId="19" fillId="12" borderId="15" xfId="1" applyNumberFormat="1" applyFont="1" applyFill="1" applyBorder="1" applyAlignment="1" applyProtection="1">
      <alignment horizontal="center" vertical="center" shrinkToFit="1"/>
      <protection locked="0"/>
    </xf>
    <xf numFmtId="181" fontId="19" fillId="12" borderId="14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26" xfId="1" applyNumberFormat="1" applyFont="1" applyBorder="1" applyAlignment="1" applyProtection="1">
      <alignment horizontal="center" vertical="center" shrinkToFit="1"/>
      <protection locked="0"/>
    </xf>
    <xf numFmtId="3" fontId="16" fillId="0" borderId="26" xfId="1" applyNumberFormat="1" applyFont="1" applyBorder="1" applyAlignment="1" applyProtection="1">
      <alignment horizontal="center" vertical="center" shrinkToFit="1" readingOrder="1"/>
      <protection locked="0"/>
    </xf>
    <xf numFmtId="3" fontId="19" fillId="13" borderId="26" xfId="1" applyNumberFormat="1" applyFont="1" applyFill="1" applyBorder="1" applyAlignment="1" applyProtection="1">
      <alignment horizontal="center" vertical="center" shrinkToFit="1"/>
      <protection locked="0"/>
    </xf>
    <xf numFmtId="3" fontId="18" fillId="0" borderId="26" xfId="1" applyNumberFormat="1" applyFont="1" applyBorder="1" applyAlignment="1" applyProtection="1">
      <alignment horizontal="center" vertical="center" shrinkToFit="1"/>
      <protection locked="0"/>
    </xf>
    <xf numFmtId="3" fontId="18" fillId="0" borderId="23" xfId="1" applyNumberFormat="1" applyFont="1" applyBorder="1" applyAlignment="1" applyProtection="1">
      <alignment horizontal="center" vertical="center" shrinkToFit="1"/>
      <protection locked="0"/>
    </xf>
    <xf numFmtId="49" fontId="16" fillId="0" borderId="26" xfId="1" applyNumberFormat="1" applyFont="1" applyBorder="1" applyAlignment="1" applyProtection="1">
      <alignment horizontal="center" vertical="center" shrinkToFit="1"/>
      <protection locked="0"/>
    </xf>
    <xf numFmtId="49" fontId="16" fillId="0" borderId="27" xfId="1" applyNumberFormat="1" applyFont="1" applyBorder="1" applyAlignment="1" applyProtection="1">
      <alignment horizontal="center" vertical="center" shrinkToFit="1"/>
      <protection locked="0"/>
    </xf>
    <xf numFmtId="0" fontId="16" fillId="0" borderId="26" xfId="1" applyFont="1" applyBorder="1" applyAlignment="1" applyProtection="1">
      <alignment horizontal="center" vertical="center" shrinkToFit="1" readingOrder="1"/>
      <protection locked="0"/>
    </xf>
    <xf numFmtId="3" fontId="19" fillId="0" borderId="26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26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23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23" xfId="1" applyNumberFormat="1" applyFont="1" applyBorder="1" applyAlignment="1" applyProtection="1">
      <alignment horizontal="center" vertical="center" shrinkToFit="1" readingOrder="1"/>
      <protection locked="0"/>
    </xf>
    <xf numFmtId="3" fontId="19" fillId="13" borderId="23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23" xfId="1" applyNumberFormat="1" applyFont="1" applyBorder="1" applyAlignment="1" applyProtection="1">
      <alignment horizontal="center" vertical="center" shrinkToFit="1"/>
      <protection locked="0"/>
    </xf>
    <xf numFmtId="0" fontId="16" fillId="0" borderId="23" xfId="1" applyFont="1" applyBorder="1" applyAlignment="1" applyProtection="1">
      <alignment horizontal="center" vertical="center" shrinkToFit="1" readingOrder="1"/>
      <protection locked="0"/>
    </xf>
    <xf numFmtId="49" fontId="16" fillId="0" borderId="23" xfId="1" applyNumberFormat="1" applyFont="1" applyBorder="1" applyAlignment="1" applyProtection="1">
      <alignment horizontal="center" vertical="center" shrinkToFit="1"/>
      <protection locked="0"/>
    </xf>
    <xf numFmtId="49" fontId="16" fillId="0" borderId="24" xfId="1" applyNumberFormat="1" applyFont="1" applyBorder="1" applyAlignment="1" applyProtection="1">
      <alignment horizontal="center" vertical="center" shrinkToFit="1"/>
      <protection locked="0"/>
    </xf>
    <xf numFmtId="3" fontId="16" fillId="15" borderId="19" xfId="1" applyNumberFormat="1" applyFont="1" applyFill="1" applyBorder="1" applyAlignment="1" applyProtection="1">
      <alignment horizontal="center" vertical="center"/>
      <protection locked="0"/>
    </xf>
    <xf numFmtId="3" fontId="16" fillId="15" borderId="20" xfId="1" applyNumberFormat="1" applyFont="1" applyFill="1" applyBorder="1" applyAlignment="1" applyProtection="1">
      <alignment horizontal="center" vertical="center"/>
      <protection locked="0"/>
    </xf>
    <xf numFmtId="3" fontId="16" fillId="15" borderId="12" xfId="1" applyNumberFormat="1" applyFont="1" applyFill="1" applyBorder="1" applyAlignment="1">
      <alignment horizontal="center" vertical="center"/>
    </xf>
    <xf numFmtId="3" fontId="16" fillId="15" borderId="11" xfId="1" applyNumberFormat="1" applyFont="1" applyFill="1" applyBorder="1" applyAlignment="1" applyProtection="1">
      <alignment horizontal="center" vertical="center"/>
      <protection locked="0"/>
    </xf>
    <xf numFmtId="3" fontId="16" fillId="0" borderId="14" xfId="1" applyNumberFormat="1" applyFont="1" applyBorder="1" applyAlignment="1" applyProtection="1">
      <alignment horizontal="center" vertical="center" shrinkToFit="1" readingOrder="1"/>
      <protection locked="0"/>
    </xf>
    <xf numFmtId="0" fontId="16" fillId="0" borderId="14" xfId="1" applyFont="1" applyBorder="1" applyAlignment="1" applyProtection="1">
      <alignment horizontal="center" vertical="center" shrinkToFit="1" readingOrder="1"/>
      <protection locked="0"/>
    </xf>
    <xf numFmtId="49" fontId="16" fillId="0" borderId="14" xfId="1" applyNumberFormat="1" applyFont="1" applyBorder="1" applyAlignment="1" applyProtection="1">
      <alignment horizontal="center" vertical="center" shrinkToFit="1"/>
      <protection locked="0"/>
    </xf>
    <xf numFmtId="49" fontId="16" fillId="0" borderId="15" xfId="1" applyNumberFormat="1" applyFont="1" applyBorder="1" applyAlignment="1" applyProtection="1">
      <alignment horizontal="center" vertical="center" shrinkToFit="1"/>
      <protection locked="0"/>
    </xf>
    <xf numFmtId="0" fontId="19" fillId="11" borderId="32" xfId="1" applyFont="1" applyFill="1" applyBorder="1" applyAlignment="1" applyProtection="1">
      <alignment horizontal="center" vertical="center" shrinkToFit="1"/>
      <protection locked="0"/>
    </xf>
    <xf numFmtId="0" fontId="19" fillId="0" borderId="32" xfId="1" applyFont="1" applyBorder="1" applyAlignment="1" applyProtection="1">
      <alignment horizontal="center" vertical="center" shrinkToFit="1"/>
      <protection locked="0"/>
    </xf>
    <xf numFmtId="0" fontId="19" fillId="0" borderId="37" xfId="3" applyFont="1" applyBorder="1" applyAlignment="1" applyProtection="1">
      <alignment horizontal="left" vertical="center" shrinkToFit="1"/>
      <protection locked="0"/>
    </xf>
    <xf numFmtId="0" fontId="19" fillId="0" borderId="32" xfId="1" applyFont="1" applyBorder="1" applyAlignment="1">
      <alignment horizontal="center" vertical="center" shrinkToFit="1"/>
    </xf>
    <xf numFmtId="0" fontId="19" fillId="0" borderId="37" xfId="3" applyFont="1" applyBorder="1" applyAlignment="1">
      <alignment horizontal="left" vertical="center" shrinkToFit="1"/>
    </xf>
    <xf numFmtId="0" fontId="19" fillId="13" borderId="37" xfId="3" applyFont="1" applyFill="1" applyBorder="1" applyAlignment="1" applyProtection="1">
      <alignment horizontal="left" vertical="center" shrinkToFit="1"/>
      <protection locked="0"/>
    </xf>
    <xf numFmtId="0" fontId="19" fillId="13" borderId="18" xfId="1" applyFont="1" applyFill="1" applyBorder="1" applyAlignment="1" applyProtection="1">
      <alignment horizontal="center" vertical="center" shrinkToFit="1"/>
      <protection locked="0"/>
    </xf>
    <xf numFmtId="3" fontId="19" fillId="13" borderId="38" xfId="3" applyNumberFormat="1" applyFont="1" applyFill="1" applyBorder="1" applyAlignment="1" applyProtection="1">
      <alignment horizontal="left" vertical="center" shrinkToFit="1"/>
      <protection locked="0"/>
    </xf>
    <xf numFmtId="3" fontId="19" fillId="13" borderId="39" xfId="1" applyNumberFormat="1" applyFont="1" applyFill="1" applyBorder="1" applyAlignment="1">
      <alignment horizontal="center" vertical="center" shrinkToFit="1"/>
    </xf>
    <xf numFmtId="3" fontId="19" fillId="15" borderId="20" xfId="1" applyNumberFormat="1" applyFont="1" applyFill="1" applyBorder="1" applyAlignment="1" applyProtection="1">
      <alignment horizontal="center" vertical="center"/>
      <protection locked="0"/>
    </xf>
    <xf numFmtId="0" fontId="19" fillId="12" borderId="34" xfId="3" applyFont="1" applyFill="1" applyBorder="1" applyAlignment="1">
      <alignment horizontal="left" vertical="center" shrinkToFit="1"/>
    </xf>
    <xf numFmtId="0" fontId="19" fillId="0" borderId="14" xfId="1" applyFont="1" applyBorder="1" applyAlignment="1">
      <alignment horizontal="center" vertical="center" shrinkToFit="1"/>
    </xf>
    <xf numFmtId="0" fontId="19" fillId="13" borderId="34" xfId="3" applyFont="1" applyFill="1" applyBorder="1" applyAlignment="1" applyProtection="1">
      <alignment horizontal="left" vertical="center" shrinkToFit="1"/>
      <protection locked="0"/>
    </xf>
    <xf numFmtId="3" fontId="19" fillId="13" borderId="34" xfId="3" applyNumberFormat="1" applyFont="1" applyFill="1" applyBorder="1" applyAlignment="1" applyProtection="1">
      <alignment horizontal="left" vertical="center" shrinkToFit="1"/>
      <protection locked="0"/>
    </xf>
    <xf numFmtId="0" fontId="19" fillId="0" borderId="34" xfId="3" applyFont="1" applyBorder="1" applyAlignment="1">
      <alignment horizontal="left" vertical="center" shrinkToFit="1"/>
    </xf>
    <xf numFmtId="0" fontId="19" fillId="12" borderId="34" xfId="3" applyFont="1" applyFill="1" applyBorder="1" applyAlignment="1" applyProtection="1">
      <alignment horizontal="left" vertical="center" shrinkToFit="1"/>
      <protection locked="0"/>
    </xf>
    <xf numFmtId="0" fontId="19" fillId="12" borderId="14" xfId="1" applyFont="1" applyFill="1" applyBorder="1" applyAlignment="1" applyProtection="1">
      <alignment horizontal="left" vertical="center"/>
      <protection locked="0"/>
    </xf>
    <xf numFmtId="49" fontId="25" fillId="0" borderId="14" xfId="1" applyNumberFormat="1" applyFont="1" applyBorder="1" applyAlignment="1" applyProtection="1">
      <alignment horizontal="center" vertical="center" shrinkToFit="1"/>
      <protection locked="0"/>
    </xf>
    <xf numFmtId="181" fontId="19" fillId="0" borderId="18" xfId="1" applyNumberFormat="1" applyFont="1" applyBorder="1" applyAlignment="1" applyProtection="1">
      <alignment horizontal="center" vertical="center" shrinkToFit="1"/>
      <protection locked="0"/>
    </xf>
    <xf numFmtId="3" fontId="19" fillId="12" borderId="34" xfId="3" applyNumberFormat="1" applyFont="1" applyFill="1" applyBorder="1" applyAlignment="1" applyProtection="1">
      <alignment horizontal="left" vertical="center" shrinkToFit="1"/>
      <protection locked="0"/>
    </xf>
    <xf numFmtId="3" fontId="26" fillId="0" borderId="34" xfId="3" applyNumberFormat="1" applyFont="1" applyBorder="1" applyAlignment="1" applyProtection="1">
      <alignment horizontal="left" vertical="center"/>
      <protection locked="0"/>
    </xf>
    <xf numFmtId="181" fontId="19" fillId="0" borderId="14" xfId="1" applyNumberFormat="1" applyFont="1" applyBorder="1" applyAlignment="1" applyProtection="1">
      <alignment horizontal="center" vertical="center" shrinkToFit="1"/>
      <protection locked="0"/>
    </xf>
    <xf numFmtId="0" fontId="19" fillId="14" borderId="14" xfId="1" applyFont="1" applyFill="1" applyBorder="1" applyAlignment="1" applyProtection="1">
      <alignment horizontal="center" vertical="center" shrinkToFit="1"/>
      <protection locked="0"/>
    </xf>
    <xf numFmtId="0" fontId="19" fillId="13" borderId="23" xfId="1" applyFont="1" applyFill="1" applyBorder="1" applyAlignment="1" applyProtection="1">
      <alignment horizontal="center" vertical="center" shrinkToFit="1"/>
      <protection locked="0"/>
    </xf>
    <xf numFmtId="3" fontId="19" fillId="0" borderId="23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14" xfId="1" applyNumberFormat="1" applyFont="1" applyBorder="1" applyAlignment="1" applyProtection="1">
      <alignment horizontal="center" vertical="center" textRotation="255" shrinkToFit="1"/>
      <protection locked="0"/>
    </xf>
    <xf numFmtId="3" fontId="18" fillId="0" borderId="14" xfId="1" applyNumberFormat="1" applyFont="1" applyBorder="1" applyAlignment="1" applyProtection="1">
      <alignment horizontal="center" vertical="center" shrinkToFit="1"/>
      <protection locked="0"/>
    </xf>
    <xf numFmtId="3" fontId="16" fillId="3" borderId="19" xfId="1" applyNumberFormat="1" applyFont="1" applyFill="1" applyBorder="1" applyAlignment="1" applyProtection="1">
      <alignment horizontal="center" vertical="center"/>
      <protection locked="0"/>
    </xf>
    <xf numFmtId="3" fontId="16" fillId="3" borderId="20" xfId="1" applyNumberFormat="1" applyFont="1" applyFill="1" applyBorder="1" applyAlignment="1" applyProtection="1">
      <alignment horizontal="center" vertical="center"/>
      <protection locked="0"/>
    </xf>
    <xf numFmtId="3" fontId="16" fillId="0" borderId="18" xfId="1" applyNumberFormat="1" applyFont="1" applyBorder="1" applyAlignment="1" applyProtection="1">
      <alignment horizontal="center" vertical="center" shrinkToFit="1"/>
      <protection locked="0"/>
    </xf>
    <xf numFmtId="3" fontId="16" fillId="0" borderId="18" xfId="1" applyNumberFormat="1" applyFont="1" applyBorder="1" applyAlignment="1" applyProtection="1">
      <alignment horizontal="center" vertical="center" shrinkToFit="1" readingOrder="1"/>
      <protection locked="0"/>
    </xf>
    <xf numFmtId="3" fontId="27" fillId="0" borderId="18" xfId="1" applyNumberFormat="1" applyFont="1" applyBorder="1" applyAlignment="1" applyProtection="1">
      <alignment horizontal="left" vertical="center"/>
      <protection locked="0"/>
    </xf>
    <xf numFmtId="3" fontId="16" fillId="13" borderId="18" xfId="3" applyNumberFormat="1" applyFont="1" applyFill="1" applyBorder="1" applyProtection="1">
      <alignment vertical="center"/>
      <protection locked="0"/>
    </xf>
    <xf numFmtId="49" fontId="16" fillId="0" borderId="18" xfId="1" applyNumberFormat="1" applyFont="1" applyBorder="1" applyAlignment="1" applyProtection="1">
      <alignment horizontal="center" vertical="center" shrinkToFit="1"/>
      <protection locked="0"/>
    </xf>
    <xf numFmtId="49" fontId="16" fillId="0" borderId="29" xfId="1" applyNumberFormat="1" applyFont="1" applyBorder="1" applyAlignment="1" applyProtection="1">
      <alignment horizontal="center" vertical="center" shrinkToFit="1"/>
      <protection locked="0"/>
    </xf>
    <xf numFmtId="3" fontId="16" fillId="13" borderId="18" xfId="3" applyNumberFormat="1" applyFont="1" applyFill="1" applyBorder="1" applyAlignment="1" applyProtection="1">
      <alignment horizontal="center" vertical="center"/>
      <protection locked="0"/>
    </xf>
    <xf numFmtId="0" fontId="16" fillId="0" borderId="18" xfId="1" applyFont="1" applyBorder="1" applyAlignment="1" applyProtection="1">
      <alignment horizontal="center" vertical="center" shrinkToFit="1" readingOrder="1"/>
      <protection locked="0"/>
    </xf>
    <xf numFmtId="3" fontId="16" fillId="13" borderId="31" xfId="3" applyNumberFormat="1" applyFont="1" applyFill="1" applyBorder="1" applyProtection="1">
      <alignment vertical="center"/>
      <protection locked="0"/>
    </xf>
    <xf numFmtId="3" fontId="16" fillId="13" borderId="18" xfId="3" applyNumberFormat="1" applyFont="1" applyFill="1" applyBorder="1" applyAlignment="1" applyProtection="1">
      <alignment vertical="center" shrinkToFit="1"/>
      <protection locked="0"/>
    </xf>
    <xf numFmtId="3" fontId="16" fillId="0" borderId="14" xfId="1" applyNumberFormat="1" applyFont="1" applyBorder="1" applyAlignment="1" applyProtection="1">
      <alignment shrinkToFit="1"/>
      <protection locked="0"/>
    </xf>
    <xf numFmtId="3" fontId="16" fillId="13" borderId="11" xfId="1" applyNumberFormat="1" applyFont="1" applyFill="1" applyBorder="1" applyAlignment="1">
      <alignment horizontal="center" vertical="center" shrinkToFit="1"/>
    </xf>
    <xf numFmtId="3" fontId="16" fillId="2" borderId="12" xfId="1" applyNumberFormat="1" applyFont="1" applyFill="1" applyBorder="1" applyAlignment="1">
      <alignment horizontal="center" vertical="center"/>
    </xf>
    <xf numFmtId="3" fontId="27" fillId="0" borderId="14" xfId="1" applyNumberFormat="1" applyFont="1" applyBorder="1" applyAlignment="1" applyProtection="1">
      <alignment horizontal="left" vertical="center"/>
      <protection locked="0"/>
    </xf>
    <xf numFmtId="3" fontId="16" fillId="13" borderId="14" xfId="3" applyNumberFormat="1" applyFont="1" applyFill="1" applyBorder="1" applyProtection="1">
      <alignment vertical="center"/>
      <protection locked="0"/>
    </xf>
    <xf numFmtId="3" fontId="16" fillId="13" borderId="14" xfId="3" applyNumberFormat="1" applyFont="1" applyFill="1" applyBorder="1" applyAlignment="1" applyProtection="1">
      <alignment horizontal="center" vertical="center"/>
      <protection locked="0"/>
    </xf>
    <xf numFmtId="3" fontId="16" fillId="13" borderId="13" xfId="3" applyNumberFormat="1" applyFont="1" applyFill="1" applyBorder="1" applyProtection="1">
      <alignment vertical="center"/>
      <protection locked="0"/>
    </xf>
    <xf numFmtId="3" fontId="16" fillId="13" borderId="14" xfId="3" applyNumberFormat="1" applyFont="1" applyFill="1" applyBorder="1" applyAlignment="1" applyProtection="1">
      <alignment vertical="center" shrinkToFit="1"/>
      <protection locked="0"/>
    </xf>
    <xf numFmtId="3" fontId="28" fillId="13" borderId="14" xfId="4" applyNumberFormat="1" applyFont="1" applyFill="1" applyBorder="1" applyAlignment="1" applyProtection="1">
      <alignment horizontal="center" vertical="center" shrinkToFit="1"/>
      <protection locked="0"/>
    </xf>
    <xf numFmtId="3" fontId="16" fillId="13" borderId="14" xfId="4" applyNumberFormat="1" applyFont="1" applyFill="1" applyBorder="1" applyProtection="1">
      <alignment vertical="center"/>
      <protection locked="0"/>
    </xf>
    <xf numFmtId="3" fontId="16" fillId="0" borderId="14" xfId="1" applyNumberFormat="1" applyFont="1" applyBorder="1" applyAlignment="1" applyProtection="1">
      <alignment horizontal="left" vertical="center" shrinkToFit="1"/>
      <protection locked="0"/>
    </xf>
    <xf numFmtId="3" fontId="16" fillId="16" borderId="19" xfId="1" applyNumberFormat="1" applyFont="1" applyFill="1" applyBorder="1" applyAlignment="1" applyProtection="1">
      <alignment horizontal="center" vertical="center"/>
      <protection locked="0"/>
    </xf>
    <xf numFmtId="3" fontId="19" fillId="16" borderId="12" xfId="1" applyNumberFormat="1" applyFont="1" applyFill="1" applyBorder="1" applyAlignment="1">
      <alignment horizontal="center" vertical="center" shrinkToFit="1"/>
    </xf>
    <xf numFmtId="3" fontId="16" fillId="0" borderId="14" xfId="1" applyNumberFormat="1" applyFont="1" applyBorder="1" applyAlignment="1" applyProtection="1">
      <alignment horizontal="left" shrinkToFit="1"/>
      <protection locked="0"/>
    </xf>
    <xf numFmtId="3" fontId="29" fillId="0" borderId="14" xfId="1" applyNumberFormat="1" applyFont="1" applyBorder="1" applyAlignment="1" applyProtection="1">
      <alignment horizontal="center" shrinkToFit="1"/>
      <protection locked="0"/>
    </xf>
    <xf numFmtId="3" fontId="16" fillId="17" borderId="19" xfId="1" applyNumberFormat="1" applyFont="1" applyFill="1" applyBorder="1" applyAlignment="1" applyProtection="1">
      <alignment horizontal="center" vertical="center"/>
      <protection locked="0"/>
    </xf>
    <xf numFmtId="3" fontId="19" fillId="17" borderId="12" xfId="1" applyNumberFormat="1" applyFont="1" applyFill="1" applyBorder="1" applyAlignment="1">
      <alignment horizontal="center" vertical="center" shrinkToFit="1"/>
    </xf>
    <xf numFmtId="3" fontId="16" fillId="17" borderId="12" xfId="1" applyNumberFormat="1" applyFont="1" applyFill="1" applyBorder="1" applyAlignment="1">
      <alignment horizontal="center" vertical="center"/>
    </xf>
    <xf numFmtId="3" fontId="30" fillId="0" borderId="14" xfId="1" applyNumberFormat="1" applyFont="1" applyBorder="1" applyAlignment="1" applyProtection="1">
      <alignment horizontal="center" vertical="center" shrinkToFit="1"/>
      <protection locked="0"/>
    </xf>
    <xf numFmtId="3" fontId="16" fillId="0" borderId="26" xfId="2" applyNumberFormat="1" applyFont="1" applyBorder="1" applyAlignment="1" applyProtection="1">
      <alignment horizontal="center" vertical="center" textRotation="255" shrinkToFit="1"/>
      <protection locked="0"/>
    </xf>
    <xf numFmtId="3" fontId="16" fillId="9" borderId="19" xfId="1" applyNumberFormat="1" applyFont="1" applyFill="1" applyBorder="1" applyAlignment="1" applyProtection="1">
      <alignment horizontal="center" vertical="center"/>
      <protection locked="0"/>
    </xf>
    <xf numFmtId="3" fontId="19" fillId="9" borderId="12" xfId="1" applyNumberFormat="1" applyFont="1" applyFill="1" applyBorder="1" applyAlignment="1">
      <alignment horizontal="center" vertical="center" shrinkToFit="1"/>
    </xf>
    <xf numFmtId="0" fontId="19" fillId="18" borderId="32" xfId="1" applyFont="1" applyFill="1" applyBorder="1" applyAlignment="1" applyProtection="1">
      <alignment horizontal="left" vertical="center"/>
      <protection locked="0"/>
    </xf>
    <xf numFmtId="0" fontId="19" fillId="18" borderId="32" xfId="1" applyFont="1" applyFill="1" applyBorder="1" applyAlignment="1">
      <alignment horizontal="left" vertical="center"/>
    </xf>
    <xf numFmtId="0" fontId="19" fillId="19" borderId="32" xfId="1" applyFont="1" applyFill="1" applyBorder="1" applyAlignment="1" applyProtection="1">
      <alignment horizontal="center" vertical="center" shrinkToFit="1"/>
      <protection locked="0"/>
    </xf>
    <xf numFmtId="3" fontId="19" fillId="12" borderId="32" xfId="1" applyNumberFormat="1" applyFont="1" applyFill="1" applyBorder="1" applyAlignment="1" applyProtection="1">
      <alignment horizontal="center" vertical="center" shrinkToFit="1"/>
      <protection locked="0"/>
    </xf>
    <xf numFmtId="3" fontId="19" fillId="0" borderId="32" xfId="1" applyNumberFormat="1" applyFont="1" applyBorder="1" applyProtection="1">
      <alignment vertical="center"/>
      <protection locked="0"/>
    </xf>
    <xf numFmtId="3" fontId="19" fillId="2" borderId="19" xfId="1" applyNumberFormat="1" applyFont="1" applyFill="1" applyBorder="1" applyAlignment="1" applyProtection="1">
      <alignment horizontal="center" vertical="center"/>
      <protection locked="0"/>
    </xf>
    <xf numFmtId="3" fontId="19" fillId="2" borderId="12" xfId="1" applyNumberFormat="1" applyFont="1" applyFill="1" applyBorder="1" applyAlignment="1">
      <alignment horizontal="center" vertical="center"/>
    </xf>
    <xf numFmtId="3" fontId="19" fillId="2" borderId="11" xfId="1" applyNumberFormat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 applyProtection="1">
      <alignment horizontal="center" vertical="center"/>
      <protection locked="0"/>
    </xf>
    <xf numFmtId="3" fontId="19" fillId="0" borderId="14" xfId="2" applyNumberFormat="1" applyFont="1" applyBorder="1" applyAlignment="1" applyProtection="1">
      <alignment horizontal="center" vertical="center" shrinkToFit="1"/>
      <protection locked="0"/>
    </xf>
    <xf numFmtId="3" fontId="19" fillId="16" borderId="19" xfId="1" applyNumberFormat="1" applyFont="1" applyFill="1" applyBorder="1" applyAlignment="1" applyProtection="1">
      <alignment horizontal="center" vertical="center"/>
      <protection locked="0"/>
    </xf>
    <xf numFmtId="3" fontId="19" fillId="16" borderId="11" xfId="1" applyNumberFormat="1" applyFont="1" applyFill="1" applyBorder="1" applyAlignment="1" applyProtection="1">
      <alignment horizontal="center" vertical="center" shrinkToFit="1"/>
      <protection locked="0"/>
    </xf>
    <xf numFmtId="3" fontId="16" fillId="4" borderId="19" xfId="1" applyNumberFormat="1" applyFont="1" applyFill="1" applyBorder="1" applyAlignment="1" applyProtection="1">
      <alignment horizontal="center" vertical="center"/>
      <protection locked="0"/>
    </xf>
    <xf numFmtId="3" fontId="16" fillId="4" borderId="20" xfId="1" applyNumberFormat="1" applyFont="1" applyFill="1" applyBorder="1" applyAlignment="1" applyProtection="1">
      <alignment horizontal="center" vertical="center"/>
      <protection locked="0"/>
    </xf>
    <xf numFmtId="3" fontId="19" fillId="17" borderId="11" xfId="1" applyNumberFormat="1" applyFont="1" applyFill="1" applyBorder="1" applyAlignment="1" applyProtection="1">
      <alignment horizontal="center" vertical="center" shrinkToFit="1"/>
      <protection locked="0"/>
    </xf>
    <xf numFmtId="0" fontId="19" fillId="13" borderId="32" xfId="3" applyFont="1" applyFill="1" applyBorder="1" applyAlignment="1" applyProtection="1">
      <alignment horizontal="center" vertical="center"/>
      <protection locked="0"/>
    </xf>
    <xf numFmtId="181" fontId="19" fillId="0" borderId="32" xfId="1" applyNumberFormat="1" applyFont="1" applyBorder="1" applyAlignment="1" applyProtection="1">
      <alignment horizontal="center" vertical="center" shrinkToFit="1"/>
      <protection locked="0"/>
    </xf>
    <xf numFmtId="0" fontId="19" fillId="12" borderId="4" xfId="3" applyFont="1" applyFill="1" applyBorder="1" applyAlignment="1" applyProtection="1">
      <alignment horizontal="center" vertical="center" shrinkToFit="1"/>
      <protection locked="0"/>
    </xf>
    <xf numFmtId="0" fontId="19" fillId="13" borderId="32" xfId="3" applyFont="1" applyFill="1" applyBorder="1" applyAlignment="1">
      <alignment horizontal="left" vertical="center" shrinkToFit="1"/>
    </xf>
    <xf numFmtId="0" fontId="19" fillId="13" borderId="4" xfId="3" applyFont="1" applyFill="1" applyBorder="1" applyAlignment="1">
      <alignment horizontal="center" vertical="center" shrinkToFit="1"/>
    </xf>
    <xf numFmtId="49" fontId="19" fillId="13" borderId="32" xfId="3" applyNumberFormat="1" applyFont="1" applyFill="1" applyBorder="1">
      <alignment vertical="center"/>
    </xf>
    <xf numFmtId="0" fontId="19" fillId="13" borderId="32" xfId="3" applyFont="1" applyFill="1" applyBorder="1">
      <alignment vertical="center"/>
    </xf>
    <xf numFmtId="0" fontId="19" fillId="0" borderId="32" xfId="1" applyFont="1" applyBorder="1" applyProtection="1">
      <alignment vertical="center"/>
      <protection locked="0"/>
    </xf>
    <xf numFmtId="3" fontId="19" fillId="0" borderId="18" xfId="1" applyNumberFormat="1" applyFont="1" applyBorder="1" applyProtection="1">
      <alignment vertical="center"/>
      <protection locked="0"/>
    </xf>
    <xf numFmtId="3" fontId="19" fillId="17" borderId="19" xfId="1" applyNumberFormat="1" applyFont="1" applyFill="1" applyBorder="1" applyAlignment="1" applyProtection="1">
      <alignment horizontal="center" vertical="center"/>
      <protection locked="0"/>
    </xf>
    <xf numFmtId="3" fontId="19" fillId="17" borderId="12" xfId="1" applyNumberFormat="1" applyFont="1" applyFill="1" applyBorder="1" applyAlignment="1">
      <alignment horizontal="center" vertical="center"/>
    </xf>
    <xf numFmtId="3" fontId="19" fillId="17" borderId="11" xfId="1" applyNumberFormat="1" applyFont="1" applyFill="1" applyBorder="1" applyAlignment="1" applyProtection="1">
      <alignment horizontal="center" vertical="center"/>
      <protection locked="0"/>
    </xf>
    <xf numFmtId="0" fontId="19" fillId="13" borderId="14" xfId="3" applyFont="1" applyFill="1" applyBorder="1" applyAlignment="1" applyProtection="1">
      <alignment horizontal="center" vertical="center"/>
      <protection locked="0"/>
    </xf>
    <xf numFmtId="0" fontId="19" fillId="13" borderId="11" xfId="3" applyFont="1" applyFill="1" applyBorder="1" applyAlignment="1" applyProtection="1">
      <alignment horizontal="center" vertical="center" shrinkToFit="1"/>
      <protection locked="0"/>
    </xf>
    <xf numFmtId="49" fontId="19" fillId="13" borderId="14" xfId="3" applyNumberFormat="1" applyFont="1" applyFill="1" applyBorder="1">
      <alignment vertical="center"/>
    </xf>
    <xf numFmtId="0" fontId="19" fillId="13" borderId="14" xfId="3" applyFont="1" applyFill="1" applyBorder="1" applyAlignment="1">
      <alignment horizontal="center" vertical="center"/>
    </xf>
    <xf numFmtId="0" fontId="19" fillId="13" borderId="14" xfId="3" applyFont="1" applyFill="1" applyBorder="1">
      <alignment vertical="center"/>
    </xf>
    <xf numFmtId="0" fontId="19" fillId="0" borderId="14" xfId="1" applyFont="1" applyBorder="1" applyProtection="1">
      <alignment vertical="center"/>
      <protection locked="0"/>
    </xf>
    <xf numFmtId="0" fontId="19" fillId="13" borderId="11" xfId="3" applyFont="1" applyFill="1" applyBorder="1" applyAlignment="1">
      <alignment horizontal="center" vertical="center" shrinkToFit="1"/>
    </xf>
    <xf numFmtId="3" fontId="19" fillId="13" borderId="14" xfId="3" applyNumberFormat="1" applyFont="1" applyFill="1" applyBorder="1" applyAlignment="1" applyProtection="1">
      <alignment horizontal="center" vertical="center"/>
      <protection locked="0"/>
    </xf>
    <xf numFmtId="0" fontId="19" fillId="0" borderId="14" xfId="1" applyFont="1" applyBorder="1" applyAlignment="1">
      <alignment horizontal="left" vertical="center"/>
    </xf>
    <xf numFmtId="0" fontId="19" fillId="0" borderId="14" xfId="1" applyFont="1" applyBorder="1" applyAlignment="1">
      <alignment horizontal="center" vertical="center"/>
    </xf>
    <xf numFmtId="0" fontId="19" fillId="12" borderId="14" xfId="1" applyFont="1" applyFill="1" applyBorder="1" applyAlignment="1" applyProtection="1">
      <alignment horizontal="left" vertical="center" shrinkToFit="1"/>
      <protection locked="0"/>
    </xf>
    <xf numFmtId="0" fontId="19" fillId="0" borderId="14" xfId="1" applyFont="1" applyBorder="1" applyAlignment="1">
      <alignment horizontal="left" vertical="center" shrinkToFit="1"/>
    </xf>
    <xf numFmtId="3" fontId="19" fillId="9" borderId="20" xfId="1" applyNumberFormat="1" applyFont="1" applyFill="1" applyBorder="1" applyAlignment="1" applyProtection="1">
      <alignment horizontal="center" vertical="center"/>
      <protection locked="0"/>
    </xf>
    <xf numFmtId="3" fontId="19" fillId="9" borderId="11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23" xfId="1" applyFont="1" applyBorder="1" applyAlignment="1" applyProtection="1">
      <alignment horizontal="center" vertical="center" shrinkToFit="1"/>
      <protection locked="0"/>
    </xf>
    <xf numFmtId="0" fontId="16" fillId="0" borderId="26" xfId="1" applyFont="1" applyBorder="1" applyAlignment="1" applyProtection="1">
      <alignment horizontal="center" vertical="center" shrinkToFit="1"/>
      <protection locked="0"/>
    </xf>
    <xf numFmtId="3" fontId="16" fillId="9" borderId="20" xfId="1" applyNumberFormat="1" applyFont="1" applyFill="1" applyBorder="1" applyAlignment="1" applyProtection="1">
      <alignment horizontal="center" vertical="center"/>
      <protection locked="0"/>
    </xf>
    <xf numFmtId="3" fontId="16" fillId="20" borderId="40" xfId="1" applyNumberFormat="1" applyFont="1" applyFill="1" applyBorder="1" applyAlignment="1" applyProtection="1">
      <alignment horizontal="center" vertical="center" shrinkToFit="1" readingOrder="1"/>
      <protection locked="0"/>
    </xf>
    <xf numFmtId="3" fontId="16" fillId="20" borderId="18" xfId="1" applyNumberFormat="1" applyFont="1" applyFill="1" applyBorder="1" applyAlignment="1" applyProtection="1">
      <alignment horizontal="center" vertical="center" textRotation="255"/>
      <protection locked="0"/>
    </xf>
    <xf numFmtId="3" fontId="16" fillId="20" borderId="18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18" xfId="1" applyNumberFormat="1" applyFont="1" applyFill="1" applyBorder="1" applyAlignment="1" applyProtection="1">
      <alignment horizontal="center" vertical="center" shrinkToFit="1"/>
      <protection locked="0"/>
    </xf>
    <xf numFmtId="0" fontId="16" fillId="21" borderId="18" xfId="1" applyFont="1" applyFill="1" applyBorder="1" applyAlignment="1" applyProtection="1">
      <alignment horizontal="center" vertical="center" shrinkToFit="1"/>
      <protection locked="0"/>
    </xf>
    <xf numFmtId="3" fontId="16" fillId="20" borderId="18" xfId="1" applyNumberFormat="1" applyFont="1" applyFill="1" applyBorder="1" applyAlignment="1" applyProtection="1">
      <alignment horizontal="center" vertical="center"/>
      <protection locked="0"/>
    </xf>
    <xf numFmtId="3" fontId="16" fillId="21" borderId="29" xfId="1" applyNumberFormat="1" applyFont="1" applyFill="1" applyBorder="1" applyAlignment="1" applyProtection="1">
      <alignment horizontal="center" vertical="center" shrinkToFit="1"/>
      <protection locked="0"/>
    </xf>
    <xf numFmtId="49" fontId="16" fillId="21" borderId="18" xfId="1" applyNumberFormat="1" applyFont="1" applyFill="1" applyBorder="1" applyAlignment="1" applyProtection="1">
      <alignment horizontal="center" vertical="center" shrinkToFit="1"/>
      <protection locked="0"/>
    </xf>
    <xf numFmtId="49" fontId="16" fillId="21" borderId="29" xfId="1" applyNumberFormat="1" applyFont="1" applyFill="1" applyBorder="1" applyAlignment="1" applyProtection="1">
      <alignment horizontal="center" vertical="center" shrinkToFit="1"/>
      <protection locked="0"/>
    </xf>
    <xf numFmtId="3" fontId="31" fillId="20" borderId="40" xfId="1" applyNumberFormat="1" applyFont="1" applyFill="1" applyBorder="1" applyAlignment="1" applyProtection="1">
      <alignment horizontal="center" vertical="center" textRotation="255" shrinkToFit="1"/>
      <protection locked="0"/>
    </xf>
    <xf numFmtId="0" fontId="16" fillId="11" borderId="18" xfId="1" applyFont="1" applyFill="1" applyBorder="1" applyAlignment="1" applyProtection="1">
      <alignment horizontal="center" vertical="center" shrinkToFit="1"/>
      <protection locked="0"/>
    </xf>
    <xf numFmtId="3" fontId="16" fillId="21" borderId="18" xfId="1" applyNumberFormat="1" applyFont="1" applyFill="1" applyBorder="1" applyAlignment="1" applyProtection="1">
      <alignment horizontal="center" vertical="center" textRotation="255"/>
      <protection locked="0"/>
    </xf>
    <xf numFmtId="49" fontId="16" fillId="21" borderId="18" xfId="1" applyNumberFormat="1" applyFont="1" applyFill="1" applyBorder="1" applyAlignment="1">
      <alignment horizontal="center" vertical="center" shrinkToFit="1"/>
    </xf>
    <xf numFmtId="3" fontId="18" fillId="20" borderId="40" xfId="1" applyNumberFormat="1" applyFont="1" applyFill="1" applyBorder="1" applyAlignment="1" applyProtection="1">
      <alignment horizontal="center" vertical="center" textRotation="255"/>
      <protection locked="0"/>
    </xf>
    <xf numFmtId="49" fontId="16" fillId="21" borderId="4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31" fillId="20" borderId="30" xfId="1" applyNumberFormat="1" applyFont="1" applyFill="1" applyBorder="1" applyAlignment="1" applyProtection="1">
      <alignment horizontal="center" vertical="center" textRotation="255"/>
      <protection locked="0"/>
    </xf>
    <xf numFmtId="3" fontId="31" fillId="20" borderId="32" xfId="1" applyNumberFormat="1" applyFont="1" applyFill="1" applyBorder="1" applyAlignment="1" applyProtection="1">
      <alignment horizontal="center" vertical="center" textRotation="255"/>
      <protection locked="0"/>
    </xf>
    <xf numFmtId="3" fontId="16" fillId="20" borderId="32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32" xfId="1" applyNumberFormat="1" applyFont="1" applyFill="1" applyBorder="1" applyAlignment="1" applyProtection="1">
      <alignment horizontal="center" vertical="center" shrinkToFit="1"/>
      <protection locked="0"/>
    </xf>
    <xf numFmtId="0" fontId="16" fillId="21" borderId="32" xfId="1" applyFont="1" applyFill="1" applyBorder="1" applyAlignment="1" applyProtection="1">
      <alignment horizontal="center" vertical="center" shrinkToFit="1"/>
      <protection locked="0"/>
    </xf>
    <xf numFmtId="3" fontId="18" fillId="20" borderId="32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33" xfId="1" applyNumberFormat="1" applyFont="1" applyFill="1" applyBorder="1" applyAlignment="1" applyProtection="1">
      <alignment horizontal="center" vertical="center" shrinkToFit="1"/>
      <protection locked="0"/>
    </xf>
    <xf numFmtId="3" fontId="16" fillId="20" borderId="5" xfId="1" applyNumberFormat="1" applyFont="1" applyFill="1" applyBorder="1" applyAlignment="1">
      <alignment horizontal="center" vertical="center" shrinkToFit="1"/>
    </xf>
    <xf numFmtId="49" fontId="16" fillId="21" borderId="32" xfId="1" applyNumberFormat="1" applyFont="1" applyFill="1" applyBorder="1" applyAlignment="1" applyProtection="1">
      <alignment horizontal="center" vertical="center" shrinkToFit="1"/>
      <protection locked="0"/>
    </xf>
    <xf numFmtId="49" fontId="16" fillId="21" borderId="33" xfId="1" applyNumberFormat="1" applyFont="1" applyFill="1" applyBorder="1" applyAlignment="1" applyProtection="1">
      <alignment horizontal="center" vertical="center" shrinkToFit="1"/>
      <protection locked="0"/>
    </xf>
    <xf numFmtId="3" fontId="19" fillId="3" borderId="12" xfId="1" applyNumberFormat="1" applyFont="1" applyFill="1" applyBorder="1" applyAlignment="1">
      <alignment horizontal="center" vertical="center" shrinkToFit="1"/>
    </xf>
    <xf numFmtId="3" fontId="19" fillId="3" borderId="11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19" xfId="1" applyNumberFormat="1" applyFont="1" applyFill="1" applyBorder="1" applyAlignment="1" applyProtection="1">
      <alignment horizontal="center" vertical="center" textRotation="255"/>
      <protection locked="0"/>
    </xf>
    <xf numFmtId="3" fontId="16" fillId="21" borderId="14" xfId="1" applyNumberFormat="1" applyFont="1" applyFill="1" applyBorder="1" applyAlignment="1" applyProtection="1">
      <alignment horizontal="center" vertical="center" textRotation="255"/>
      <protection locked="0"/>
    </xf>
    <xf numFmtId="3" fontId="16" fillId="21" borderId="14" xfId="1" applyNumberFormat="1" applyFont="1" applyFill="1" applyBorder="1" applyAlignment="1" applyProtection="1">
      <alignment horizontal="center" vertical="center" shrinkToFit="1"/>
      <protection locked="0"/>
    </xf>
    <xf numFmtId="0" fontId="16" fillId="21" borderId="14" xfId="1" applyFont="1" applyFill="1" applyBorder="1" applyAlignment="1" applyProtection="1">
      <alignment horizontal="center" vertical="center" shrinkToFit="1"/>
      <protection locked="0"/>
    </xf>
    <xf numFmtId="3" fontId="16" fillId="21" borderId="14" xfId="1" applyNumberFormat="1" applyFont="1" applyFill="1" applyBorder="1" applyAlignment="1" applyProtection="1">
      <alignment horizontal="center" vertical="center"/>
      <protection locked="0"/>
    </xf>
    <xf numFmtId="3" fontId="16" fillId="21" borderId="15" xfId="1" applyNumberFormat="1" applyFont="1" applyFill="1" applyBorder="1" applyAlignment="1" applyProtection="1">
      <alignment horizontal="center" vertical="center" shrinkToFit="1"/>
      <protection locked="0"/>
    </xf>
    <xf numFmtId="49" fontId="16" fillId="21" borderId="14" xfId="1" applyNumberFormat="1" applyFont="1" applyFill="1" applyBorder="1" applyAlignment="1" applyProtection="1">
      <alignment horizontal="center" vertical="center" shrinkToFit="1"/>
      <protection locked="0"/>
    </xf>
    <xf numFmtId="49" fontId="16" fillId="21" borderId="15" xfId="1" applyNumberFormat="1" applyFont="1" applyFill="1" applyBorder="1" applyAlignment="1" applyProtection="1">
      <alignment horizontal="center" vertical="center" shrinkToFit="1"/>
      <protection locked="0"/>
    </xf>
    <xf numFmtId="3" fontId="16" fillId="20" borderId="19" xfId="1" applyNumberFormat="1" applyFont="1" applyFill="1" applyBorder="1" applyAlignment="1" applyProtection="1">
      <alignment horizontal="center" vertical="center" textRotation="255"/>
      <protection locked="0"/>
    </xf>
    <xf numFmtId="3" fontId="16" fillId="20" borderId="14" xfId="1" applyNumberFormat="1" applyFont="1" applyFill="1" applyBorder="1" applyAlignment="1" applyProtection="1">
      <alignment horizontal="center" vertical="center" textRotation="255"/>
      <protection locked="0"/>
    </xf>
    <xf numFmtId="3" fontId="16" fillId="20" borderId="14" xfId="1" applyNumberFormat="1" applyFont="1" applyFill="1" applyBorder="1" applyAlignment="1" applyProtection="1">
      <alignment horizontal="center" vertical="center" shrinkToFit="1"/>
      <protection locked="0"/>
    </xf>
    <xf numFmtId="0" fontId="16" fillId="11" borderId="14" xfId="1" applyFont="1" applyFill="1" applyBorder="1" applyAlignment="1" applyProtection="1">
      <alignment horizontal="center" vertical="center" shrinkToFit="1"/>
      <protection locked="0"/>
    </xf>
    <xf numFmtId="3" fontId="18" fillId="21" borderId="14" xfId="1" applyNumberFormat="1" applyFont="1" applyFill="1" applyBorder="1" applyAlignment="1" applyProtection="1">
      <alignment horizontal="center" vertical="center" shrinkToFit="1"/>
      <protection locked="0"/>
    </xf>
    <xf numFmtId="3" fontId="18" fillId="21" borderId="19" xfId="1" applyNumberFormat="1" applyFont="1" applyFill="1" applyBorder="1" applyAlignment="1" applyProtection="1">
      <alignment horizontal="center" vertical="center" textRotation="255"/>
      <protection locked="0"/>
    </xf>
    <xf numFmtId="3" fontId="31" fillId="21" borderId="19" xfId="1" applyNumberFormat="1" applyFont="1" applyFill="1" applyBorder="1" applyAlignment="1" applyProtection="1">
      <alignment horizontal="center" vertical="center" textRotation="255"/>
      <protection locked="0"/>
    </xf>
    <xf numFmtId="3" fontId="16" fillId="20" borderId="12" xfId="1" applyNumberFormat="1" applyFont="1" applyFill="1" applyBorder="1" applyAlignment="1">
      <alignment horizontal="center" vertical="center" shrinkToFit="1"/>
    </xf>
    <xf numFmtId="3" fontId="31" fillId="20" borderId="19" xfId="1" applyNumberFormat="1" applyFont="1" applyFill="1" applyBorder="1" applyAlignment="1" applyProtection="1">
      <alignment horizontal="center" vertical="center" textRotation="255"/>
      <protection locked="0"/>
    </xf>
    <xf numFmtId="3" fontId="31" fillId="20" borderId="14" xfId="1" applyNumberFormat="1" applyFont="1" applyFill="1" applyBorder="1" applyAlignment="1" applyProtection="1">
      <alignment horizontal="center" vertical="center" textRotation="255"/>
      <protection locked="0"/>
    </xf>
    <xf numFmtId="3" fontId="18" fillId="20" borderId="14" xfId="1" applyNumberFormat="1" applyFont="1" applyFill="1" applyBorder="1" applyAlignment="1" applyProtection="1">
      <alignment horizontal="center" vertical="center" shrinkToFit="1"/>
      <protection locked="0"/>
    </xf>
    <xf numFmtId="3" fontId="19" fillId="15" borderId="12" xfId="1" applyNumberFormat="1" applyFont="1" applyFill="1" applyBorder="1" applyAlignment="1">
      <alignment horizontal="center" vertical="center" shrinkToFit="1"/>
    </xf>
    <xf numFmtId="3" fontId="19" fillId="15" borderId="11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24" xfId="1" applyNumberFormat="1" applyFont="1" applyFill="1" applyBorder="1" applyAlignment="1" applyProtection="1">
      <alignment horizontal="center" vertical="center" shrinkToFit="1"/>
      <protection locked="0"/>
    </xf>
    <xf numFmtId="0" fontId="16" fillId="21" borderId="11" xfId="1" applyFont="1" applyFill="1" applyBorder="1" applyAlignment="1" applyProtection="1">
      <alignment horizontal="center" vertical="center" shrinkToFit="1"/>
      <protection locked="0"/>
    </xf>
    <xf numFmtId="3" fontId="31" fillId="20" borderId="43" xfId="1" applyNumberFormat="1" applyFont="1" applyFill="1" applyBorder="1" applyAlignment="1" applyProtection="1">
      <alignment horizontal="center" vertical="center" textRotation="255"/>
      <protection locked="0"/>
    </xf>
    <xf numFmtId="3" fontId="31" fillId="20" borderId="23" xfId="1" applyNumberFormat="1" applyFont="1" applyFill="1" applyBorder="1" applyAlignment="1" applyProtection="1">
      <alignment horizontal="center" vertical="center" textRotation="255"/>
      <protection locked="0"/>
    </xf>
    <xf numFmtId="3" fontId="16" fillId="20" borderId="23" xfId="1" applyNumberFormat="1" applyFont="1" applyFill="1" applyBorder="1" applyAlignment="1" applyProtection="1">
      <alignment horizontal="center" vertical="center" shrinkToFit="1"/>
      <protection locked="0"/>
    </xf>
    <xf numFmtId="3" fontId="16" fillId="21" borderId="23" xfId="1" applyNumberFormat="1" applyFont="1" applyFill="1" applyBorder="1" applyAlignment="1" applyProtection="1">
      <alignment horizontal="center" vertical="center" shrinkToFit="1"/>
      <protection locked="0"/>
    </xf>
    <xf numFmtId="0" fontId="16" fillId="21" borderId="23" xfId="1" applyFont="1" applyFill="1" applyBorder="1" applyAlignment="1" applyProtection="1">
      <alignment horizontal="center" vertical="center" shrinkToFit="1"/>
      <protection locked="0"/>
    </xf>
    <xf numFmtId="3" fontId="18" fillId="20" borderId="23" xfId="1" applyNumberFormat="1" applyFont="1" applyFill="1" applyBorder="1" applyAlignment="1" applyProtection="1">
      <alignment horizontal="center" vertical="center" shrinkToFit="1"/>
      <protection locked="0"/>
    </xf>
    <xf numFmtId="3" fontId="16" fillId="20" borderId="44" xfId="1" applyNumberFormat="1" applyFont="1" applyFill="1" applyBorder="1" applyAlignment="1">
      <alignment horizontal="center" vertical="center" shrinkToFit="1"/>
    </xf>
    <xf numFmtId="49" fontId="16" fillId="21" borderId="23" xfId="1" applyNumberFormat="1" applyFont="1" applyFill="1" applyBorder="1" applyAlignment="1" applyProtection="1">
      <alignment horizontal="center" vertical="center" shrinkToFit="1"/>
      <protection locked="0"/>
    </xf>
    <xf numFmtId="49" fontId="16" fillId="21" borderId="24" xfId="1" applyNumberFormat="1" applyFont="1" applyFill="1" applyBorder="1" applyAlignment="1" applyProtection="1">
      <alignment horizontal="center" vertical="center" shrinkToFit="1"/>
      <protection locked="0"/>
    </xf>
    <xf numFmtId="3" fontId="16" fillId="5" borderId="43" xfId="1" applyNumberFormat="1" applyFont="1" applyFill="1" applyBorder="1" applyAlignment="1" applyProtection="1">
      <alignment horizontal="center" vertical="center"/>
      <protection locked="0"/>
    </xf>
    <xf numFmtId="3" fontId="16" fillId="5" borderId="45" xfId="1" applyNumberFormat="1" applyFont="1" applyFill="1" applyBorder="1" applyAlignment="1" applyProtection="1">
      <alignment horizontal="center" vertical="center"/>
      <protection locked="0"/>
    </xf>
    <xf numFmtId="3" fontId="16" fillId="4" borderId="45" xfId="1" applyNumberFormat="1" applyFont="1" applyFill="1" applyBorder="1" applyAlignment="1" applyProtection="1">
      <alignment horizontal="center" vertical="center"/>
      <protection locked="0"/>
    </xf>
    <xf numFmtId="3" fontId="16" fillId="4" borderId="46" xfId="1" applyNumberFormat="1" applyFont="1" applyFill="1" applyBorder="1" applyAlignment="1" applyProtection="1">
      <alignment horizontal="center" vertical="center"/>
      <protection locked="0"/>
    </xf>
    <xf numFmtId="3" fontId="32" fillId="7" borderId="48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23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35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24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44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43" xfId="1" applyNumberFormat="1" applyFont="1" applyFill="1" applyBorder="1" applyAlignment="1" applyProtection="1">
      <alignment horizontal="center" vertical="center" shrinkToFit="1"/>
      <protection locked="0"/>
    </xf>
    <xf numFmtId="3" fontId="32" fillId="7" borderId="22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22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51" xfId="1" applyNumberFormat="1" applyFont="1" applyFill="1" applyBorder="1" applyAlignment="1" applyProtection="1">
      <alignment horizontal="center" vertical="center" shrinkToFit="1"/>
      <protection locked="0"/>
    </xf>
    <xf numFmtId="3" fontId="9" fillId="7" borderId="50" xfId="1" applyNumberFormat="1" applyFont="1" applyFill="1" applyBorder="1" applyAlignment="1" applyProtection="1">
      <alignment horizontal="center" vertical="center" shrinkToFit="1"/>
      <protection locked="0"/>
    </xf>
    <xf numFmtId="3" fontId="33" fillId="7" borderId="23" xfId="1" applyNumberFormat="1" applyFont="1" applyFill="1" applyBorder="1" applyAlignment="1" applyProtection="1">
      <alignment horizontal="center" vertical="center" shrinkToFit="1" readingOrder="1"/>
      <protection locked="0"/>
    </xf>
    <xf numFmtId="3" fontId="9" fillId="7" borderId="23" xfId="1" applyNumberFormat="1" applyFont="1" applyFill="1" applyBorder="1" applyAlignment="1" applyProtection="1">
      <alignment horizontal="center" vertical="center"/>
      <protection locked="0"/>
    </xf>
    <xf numFmtId="3" fontId="9" fillId="7" borderId="24" xfId="1" applyNumberFormat="1" applyFont="1" applyFill="1" applyBorder="1" applyAlignment="1" applyProtection="1">
      <alignment horizontal="center" vertical="center"/>
      <protection locked="0"/>
    </xf>
    <xf numFmtId="0" fontId="1" fillId="0" borderId="52" xfId="1" applyBorder="1" applyAlignment="1" applyProtection="1">
      <protection locked="0"/>
    </xf>
    <xf numFmtId="3" fontId="17" fillId="0" borderId="32" xfId="1" applyNumberFormat="1" applyFont="1" applyBorder="1" applyAlignment="1" applyProtection="1">
      <alignment horizontal="center" vertical="center" textRotation="255" wrapText="1"/>
      <protection locked="0"/>
    </xf>
    <xf numFmtId="3" fontId="5" fillId="0" borderId="32" xfId="1" applyNumberFormat="1" applyFont="1" applyBorder="1" applyAlignment="1" applyProtection="1">
      <alignment horizontal="center" vertical="center" textRotation="255" shrinkToFit="1"/>
      <protection locked="0"/>
    </xf>
    <xf numFmtId="3" fontId="17" fillId="0" borderId="32" xfId="1" applyNumberFormat="1" applyFont="1" applyBorder="1" applyAlignment="1" applyProtection="1">
      <alignment horizontal="center" vertical="center" textRotation="255" shrinkToFit="1"/>
      <protection locked="0"/>
    </xf>
    <xf numFmtId="3" fontId="34" fillId="0" borderId="32" xfId="1" applyNumberFormat="1" applyFont="1" applyBorder="1" applyAlignment="1" applyProtection="1">
      <alignment horizontal="center" vertical="center" shrinkToFit="1"/>
      <protection locked="0"/>
    </xf>
    <xf numFmtId="3" fontId="35" fillId="0" borderId="32" xfId="1" applyNumberFormat="1" applyFont="1" applyBorder="1" applyAlignment="1" applyProtection="1">
      <alignment horizontal="center" vertical="center" shrinkToFit="1"/>
      <protection locked="0"/>
    </xf>
    <xf numFmtId="3" fontId="6" fillId="0" borderId="32" xfId="1" applyNumberFormat="1" applyFont="1" applyBorder="1" applyAlignment="1" applyProtection="1">
      <alignment horizontal="center" vertical="center" shrinkToFit="1"/>
      <protection locked="0"/>
    </xf>
    <xf numFmtId="3" fontId="6" fillId="0" borderId="33" xfId="1" applyNumberFormat="1" applyFont="1" applyBorder="1" applyAlignment="1" applyProtection="1">
      <alignment horizontal="center" vertical="center" shrinkToFit="1"/>
      <protection locked="0"/>
    </xf>
    <xf numFmtId="3" fontId="35" fillId="0" borderId="5" xfId="1" applyNumberFormat="1" applyFont="1" applyBorder="1" applyAlignment="1" applyProtection="1">
      <alignment horizontal="center" vertical="center" shrinkToFit="1"/>
      <protection locked="0"/>
    </xf>
    <xf numFmtId="3" fontId="6" fillId="0" borderId="8" xfId="1" applyNumberFormat="1" applyFont="1" applyBorder="1" applyAlignment="1" applyProtection="1">
      <alignment horizontal="center" vertical="center" shrinkToFit="1"/>
      <protection locked="0"/>
    </xf>
    <xf numFmtId="3" fontId="35" fillId="0" borderId="30" xfId="1" applyNumberFormat="1" applyFont="1" applyBorder="1" applyAlignment="1" applyProtection="1">
      <alignment horizontal="center" vertical="center"/>
      <protection locked="0"/>
    </xf>
    <xf numFmtId="3" fontId="35" fillId="0" borderId="32" xfId="1" applyNumberFormat="1" applyFont="1" applyBorder="1" applyAlignment="1" applyProtection="1">
      <alignment horizontal="center" vertical="center"/>
      <protection locked="0"/>
    </xf>
    <xf numFmtId="3" fontId="17" fillId="0" borderId="33" xfId="1" applyNumberFormat="1" applyFont="1" applyBorder="1" applyAlignment="1" applyProtection="1">
      <alignment horizontal="center" vertical="center"/>
      <protection locked="0"/>
    </xf>
    <xf numFmtId="3" fontId="17" fillId="0" borderId="42" xfId="1" applyNumberFormat="1" applyFont="1" applyBorder="1" applyAlignment="1" applyProtection="1">
      <alignment horizontal="center" vertical="center"/>
      <protection locked="0"/>
    </xf>
    <xf numFmtId="3" fontId="17" fillId="0" borderId="8" xfId="1" applyNumberFormat="1" applyFont="1" applyBorder="1" applyAlignment="1" applyProtection="1">
      <alignment horizontal="center" vertical="center"/>
      <protection locked="0"/>
    </xf>
    <xf numFmtId="3" fontId="2" fillId="0" borderId="31" xfId="1" applyNumberFormat="1" applyFont="1" applyBorder="1" applyAlignment="1" applyProtection="1">
      <alignment horizontal="center" vertical="center" shrinkToFit="1"/>
      <protection locked="0"/>
    </xf>
    <xf numFmtId="3" fontId="2" fillId="0" borderId="31" xfId="1" applyNumberFormat="1" applyFont="1" applyBorder="1" applyAlignment="1" applyProtection="1">
      <alignment horizontal="center" vertical="center"/>
      <protection locked="0"/>
    </xf>
    <xf numFmtId="3" fontId="6" fillId="0" borderId="18" xfId="1" applyNumberFormat="1" applyFont="1" applyBorder="1" applyAlignment="1" applyProtection="1">
      <alignment horizontal="center" vertical="center"/>
      <protection locked="0"/>
    </xf>
    <xf numFmtId="3" fontId="6" fillId="0" borderId="29" xfId="1" applyNumberFormat="1" applyFont="1" applyBorder="1" applyAlignment="1" applyProtection="1">
      <alignment horizontal="center" vertical="center"/>
      <protection locked="0"/>
    </xf>
    <xf numFmtId="3" fontId="17" fillId="0" borderId="14" xfId="1" applyNumberFormat="1" applyFont="1" applyBorder="1" applyAlignment="1" applyProtection="1">
      <alignment horizontal="center" vertical="center" textRotation="255" wrapText="1"/>
      <protection locked="0"/>
    </xf>
    <xf numFmtId="3" fontId="5" fillId="0" borderId="14" xfId="1" applyNumberFormat="1" applyFont="1" applyBorder="1" applyAlignment="1" applyProtection="1">
      <alignment horizontal="center" vertical="center" textRotation="255" shrinkToFit="1"/>
      <protection locked="0"/>
    </xf>
    <xf numFmtId="3" fontId="17" fillId="0" borderId="14" xfId="1" applyNumberFormat="1" applyFont="1" applyBorder="1" applyAlignment="1" applyProtection="1">
      <alignment horizontal="center" vertical="center" textRotation="255" shrinkToFit="1"/>
      <protection locked="0"/>
    </xf>
    <xf numFmtId="3" fontId="34" fillId="0" borderId="14" xfId="1" applyNumberFormat="1" applyFont="1" applyBorder="1" applyAlignment="1" applyProtection="1">
      <alignment horizontal="center" vertical="center" shrinkToFit="1"/>
      <protection locked="0"/>
    </xf>
    <xf numFmtId="3" fontId="35" fillId="0" borderId="14" xfId="1" applyNumberFormat="1" applyFont="1" applyBorder="1" applyAlignment="1" applyProtection="1">
      <alignment horizontal="center" vertical="center" shrinkToFit="1"/>
      <protection locked="0"/>
    </xf>
    <xf numFmtId="3" fontId="6" fillId="0" borderId="14" xfId="1" applyNumberFormat="1" applyFont="1" applyBorder="1" applyAlignment="1" applyProtection="1">
      <alignment horizontal="center" vertical="center" shrinkToFit="1"/>
      <protection locked="0"/>
    </xf>
    <xf numFmtId="3" fontId="6" fillId="0" borderId="15" xfId="1" applyNumberFormat="1" applyFont="1" applyBorder="1" applyAlignment="1" applyProtection="1">
      <alignment horizontal="center" vertical="center" shrinkToFit="1"/>
      <protection locked="0"/>
    </xf>
    <xf numFmtId="3" fontId="35" fillId="0" borderId="12" xfId="1" applyNumberFormat="1" applyFont="1" applyBorder="1" applyAlignment="1" applyProtection="1">
      <alignment horizontal="center" vertical="center" shrinkToFit="1"/>
      <protection locked="0"/>
    </xf>
    <xf numFmtId="3" fontId="6" fillId="0" borderId="13" xfId="1" applyNumberFormat="1" applyFont="1" applyBorder="1" applyAlignment="1" applyProtection="1">
      <alignment horizontal="center" vertical="center" shrinkToFit="1"/>
      <protection locked="0"/>
    </xf>
    <xf numFmtId="3" fontId="35" fillId="0" borderId="19" xfId="1" applyNumberFormat="1" applyFont="1" applyBorder="1" applyAlignment="1" applyProtection="1">
      <alignment horizontal="center" vertical="center"/>
      <protection locked="0"/>
    </xf>
    <xf numFmtId="3" fontId="35" fillId="0" borderId="14" xfId="1" applyNumberFormat="1" applyFont="1" applyBorder="1" applyAlignment="1" applyProtection="1">
      <alignment horizontal="center" vertical="center"/>
      <protection locked="0"/>
    </xf>
    <xf numFmtId="3" fontId="17" fillId="0" borderId="15" xfId="1" applyNumberFormat="1" applyFont="1" applyBorder="1" applyAlignment="1" applyProtection="1">
      <alignment horizontal="center" vertical="center"/>
      <protection locked="0"/>
    </xf>
    <xf numFmtId="3" fontId="17" fillId="0" borderId="12" xfId="1" applyNumberFormat="1" applyFont="1" applyBorder="1" applyAlignment="1" applyProtection="1">
      <alignment horizontal="center" vertical="center"/>
      <protection locked="0"/>
    </xf>
    <xf numFmtId="3" fontId="17" fillId="0" borderId="13" xfId="1" applyNumberFormat="1" applyFont="1" applyBorder="1" applyAlignment="1" applyProtection="1">
      <alignment horizontal="center" vertical="center"/>
      <protection locked="0"/>
    </xf>
    <xf numFmtId="3" fontId="2" fillId="0" borderId="13" xfId="1" applyNumberFormat="1" applyFont="1" applyBorder="1" applyAlignment="1" applyProtection="1">
      <alignment horizontal="center" vertical="center" shrinkToFit="1"/>
      <protection locked="0"/>
    </xf>
    <xf numFmtId="3" fontId="2" fillId="0" borderId="13" xfId="1" applyNumberFormat="1" applyFont="1" applyBorder="1" applyAlignment="1" applyProtection="1">
      <alignment horizontal="center" vertical="center"/>
      <protection locked="0"/>
    </xf>
    <xf numFmtId="3" fontId="6" fillId="0" borderId="14" xfId="1" applyNumberFormat="1" applyFont="1" applyBorder="1" applyAlignment="1" applyProtection="1">
      <alignment horizontal="center" vertical="center"/>
      <protection locked="0"/>
    </xf>
    <xf numFmtId="3" fontId="6" fillId="0" borderId="15" xfId="1" applyNumberFormat="1" applyFont="1" applyBorder="1" applyAlignment="1" applyProtection="1">
      <alignment horizontal="center" vertical="center"/>
      <protection locked="0"/>
    </xf>
    <xf numFmtId="3" fontId="17" fillId="0" borderId="26" xfId="1" applyNumberFormat="1" applyFont="1" applyBorder="1" applyAlignment="1" applyProtection="1">
      <alignment horizontal="center" vertical="center" textRotation="255" wrapText="1"/>
      <protection locked="0"/>
    </xf>
    <xf numFmtId="3" fontId="5" fillId="0" borderId="26" xfId="1" applyNumberFormat="1" applyFont="1" applyBorder="1" applyAlignment="1" applyProtection="1">
      <alignment horizontal="center" vertical="center" textRotation="255" shrinkToFit="1"/>
      <protection locked="0"/>
    </xf>
    <xf numFmtId="3" fontId="17" fillId="0" borderId="26" xfId="1" applyNumberFormat="1" applyFont="1" applyBorder="1" applyAlignment="1" applyProtection="1">
      <alignment horizontal="center" vertical="center" textRotation="255" shrinkToFit="1"/>
      <protection locked="0"/>
    </xf>
    <xf numFmtId="3" fontId="34" fillId="0" borderId="26" xfId="1" applyNumberFormat="1" applyFont="1" applyBorder="1" applyAlignment="1" applyProtection="1">
      <alignment horizontal="center" vertical="center" shrinkToFit="1"/>
      <protection locked="0"/>
    </xf>
    <xf numFmtId="3" fontId="35" fillId="0" borderId="26" xfId="1" applyNumberFormat="1" applyFont="1" applyBorder="1" applyAlignment="1" applyProtection="1">
      <alignment horizontal="center" vertical="center" shrinkToFit="1"/>
      <protection locked="0"/>
    </xf>
    <xf numFmtId="3" fontId="6" fillId="0" borderId="26" xfId="1" applyNumberFormat="1" applyFont="1" applyBorder="1" applyAlignment="1" applyProtection="1">
      <alignment horizontal="center" vertical="center" shrinkToFit="1"/>
      <protection locked="0"/>
    </xf>
    <xf numFmtId="3" fontId="9" fillId="0" borderId="26" xfId="1" applyNumberFormat="1" applyFont="1" applyBorder="1" applyAlignment="1" applyProtection="1">
      <alignment horizontal="center" vertical="center" shrinkToFit="1"/>
      <protection locked="0"/>
    </xf>
    <xf numFmtId="3" fontId="9" fillId="0" borderId="27" xfId="1" applyNumberFormat="1" applyFont="1" applyBorder="1" applyAlignment="1" applyProtection="1">
      <alignment horizontal="center" vertical="center" shrinkToFit="1"/>
      <protection locked="0"/>
    </xf>
    <xf numFmtId="3" fontId="36" fillId="0" borderId="53" xfId="1" applyNumberFormat="1" applyFont="1" applyBorder="1" applyAlignment="1" applyProtection="1">
      <alignment horizontal="center" vertical="center" shrinkToFit="1"/>
      <protection locked="0"/>
    </xf>
    <xf numFmtId="3" fontId="9" fillId="0" borderId="36" xfId="1" applyNumberFormat="1" applyFont="1" applyBorder="1" applyAlignment="1" applyProtection="1">
      <alignment horizontal="center" vertical="center" shrinkToFit="1"/>
      <protection locked="0"/>
    </xf>
    <xf numFmtId="3" fontId="9" fillId="0" borderId="53" xfId="1" applyNumberFormat="1" applyFont="1" applyBorder="1" applyAlignment="1" applyProtection="1">
      <alignment horizontal="center" vertical="center" shrinkToFit="1"/>
      <protection locked="0"/>
    </xf>
    <xf numFmtId="3" fontId="9" fillId="0" borderId="43" xfId="1" applyNumberFormat="1" applyFont="1" applyBorder="1" applyAlignment="1" applyProtection="1">
      <alignment horizontal="center" vertical="center" shrinkToFit="1"/>
      <protection locked="0"/>
    </xf>
    <xf numFmtId="3" fontId="36" fillId="0" borderId="43" xfId="1" applyNumberFormat="1" applyFont="1" applyBorder="1" applyAlignment="1" applyProtection="1">
      <alignment horizontal="center" vertical="center"/>
      <protection locked="0"/>
    </xf>
    <xf numFmtId="3" fontId="36" fillId="0" borderId="25" xfId="1" applyNumberFormat="1" applyFont="1" applyBorder="1" applyAlignment="1" applyProtection="1">
      <alignment horizontal="center" vertical="center"/>
      <protection locked="0"/>
    </xf>
    <xf numFmtId="3" fontId="36" fillId="0" borderId="23" xfId="1" applyNumberFormat="1" applyFont="1" applyBorder="1" applyAlignment="1" applyProtection="1">
      <alignment horizontal="center" vertical="center"/>
      <protection locked="0"/>
    </xf>
    <xf numFmtId="3" fontId="17" fillId="0" borderId="24" xfId="1" applyNumberFormat="1" applyFont="1" applyBorder="1" applyAlignment="1" applyProtection="1">
      <alignment horizontal="center" vertical="center"/>
      <protection locked="0"/>
    </xf>
    <xf numFmtId="3" fontId="17" fillId="0" borderId="44" xfId="1" applyNumberFormat="1" applyFont="1" applyBorder="1" applyAlignment="1" applyProtection="1">
      <alignment horizontal="center" vertical="center"/>
      <protection locked="0"/>
    </xf>
    <xf numFmtId="3" fontId="17" fillId="0" borderId="35" xfId="1" applyNumberFormat="1" applyFont="1" applyBorder="1" applyAlignment="1" applyProtection="1">
      <alignment horizontal="center" vertical="center"/>
      <protection locked="0"/>
    </xf>
    <xf numFmtId="3" fontId="36" fillId="0" borderId="35" xfId="1" applyNumberFormat="1" applyFont="1" applyBorder="1" applyAlignment="1" applyProtection="1">
      <alignment horizontal="center" vertical="center" shrinkToFit="1"/>
      <protection locked="0"/>
    </xf>
    <xf numFmtId="3" fontId="36" fillId="0" borderId="35" xfId="1" applyNumberFormat="1" applyFont="1" applyBorder="1" applyAlignment="1" applyProtection="1">
      <alignment horizontal="center" vertical="center"/>
      <protection locked="0"/>
    </xf>
    <xf numFmtId="3" fontId="9" fillId="0" borderId="23" xfId="1" applyNumberFormat="1" applyFont="1" applyBorder="1" applyAlignment="1" applyProtection="1">
      <alignment horizontal="center" vertical="center"/>
      <protection locked="0"/>
    </xf>
    <xf numFmtId="3" fontId="6" fillId="0" borderId="24" xfId="1" applyNumberFormat="1" applyFont="1" applyBorder="1" applyAlignment="1" applyProtection="1">
      <alignment horizontal="center" vertical="center"/>
      <protection locked="0"/>
    </xf>
    <xf numFmtId="183" fontId="36" fillId="0" borderId="55" xfId="1" applyNumberFormat="1" applyFont="1" applyBorder="1" applyAlignment="1" applyProtection="1">
      <alignment horizontal="center" vertical="center"/>
      <protection locked="0"/>
    </xf>
    <xf numFmtId="183" fontId="36" fillId="0" borderId="1" xfId="1" applyNumberFormat="1" applyFont="1" applyBorder="1" applyAlignment="1" applyProtection="1">
      <alignment horizontal="center" vertical="center"/>
      <protection locked="0"/>
    </xf>
    <xf numFmtId="0" fontId="17" fillId="0" borderId="56" xfId="1" applyFont="1" applyBorder="1" applyAlignment="1" applyProtection="1">
      <alignment horizontal="center" vertical="center"/>
      <protection locked="0"/>
    </xf>
    <xf numFmtId="0" fontId="17" fillId="0" borderId="57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183" fontId="36" fillId="0" borderId="1" xfId="1" applyNumberFormat="1" applyFont="1" applyBorder="1" applyAlignment="1" applyProtection="1">
      <alignment horizontal="center" vertical="center" shrinkToFit="1"/>
      <protection locked="0"/>
    </xf>
    <xf numFmtId="49" fontId="36" fillId="0" borderId="1" xfId="1" applyNumberFormat="1" applyFont="1" applyBorder="1" applyAlignment="1" applyProtection="1">
      <alignment horizontal="center" vertical="center"/>
      <protection locked="0"/>
    </xf>
    <xf numFmtId="183" fontId="9" fillId="0" borderId="1" xfId="1" applyNumberFormat="1" applyFont="1" applyBorder="1" applyAlignment="1" applyProtection="1">
      <alignment horizontal="center" vertical="center"/>
      <protection locked="0"/>
    </xf>
    <xf numFmtId="0" fontId="6" fillId="0" borderId="58" xfId="1" applyFont="1" applyBorder="1" applyAlignment="1" applyProtection="1">
      <alignment horizontal="center" vertical="center"/>
      <protection locked="0"/>
    </xf>
    <xf numFmtId="49" fontId="37" fillId="13" borderId="52" xfId="1" applyNumberFormat="1" applyFont="1" applyFill="1" applyBorder="1" applyAlignment="1" applyProtection="1">
      <protection locked="0"/>
    </xf>
    <xf numFmtId="49" fontId="37" fillId="13" borderId="0" xfId="1" applyNumberFormat="1" applyFont="1" applyFill="1" applyAlignment="1" applyProtection="1">
      <protection locked="0"/>
    </xf>
    <xf numFmtId="49" fontId="38" fillId="13" borderId="0" xfId="1" applyNumberFormat="1" applyFont="1" applyFill="1" applyAlignment="1" applyProtection="1">
      <alignment shrinkToFit="1"/>
      <protection locked="0"/>
    </xf>
    <xf numFmtId="49" fontId="37" fillId="13" borderId="0" xfId="1" applyNumberFormat="1" applyFont="1" applyFill="1" applyAlignment="1" applyProtection="1">
      <alignment shrinkToFit="1"/>
      <protection locked="0"/>
    </xf>
    <xf numFmtId="49" fontId="39" fillId="13" borderId="0" xfId="1" applyNumberFormat="1" applyFont="1" applyFill="1" applyAlignment="1" applyProtection="1">
      <alignment shrinkToFit="1"/>
      <protection locked="0"/>
    </xf>
    <xf numFmtId="49" fontId="40" fillId="13" borderId="0" xfId="1" applyNumberFormat="1" applyFont="1" applyFill="1" applyAlignment="1" applyProtection="1">
      <alignment shrinkToFit="1"/>
      <protection locked="0"/>
    </xf>
    <xf numFmtId="49" fontId="40" fillId="13" borderId="0" xfId="1" applyNumberFormat="1" applyFont="1" applyFill="1" applyAlignment="1" applyProtection="1">
      <alignment horizontal="center" shrinkToFit="1"/>
      <protection locked="0"/>
    </xf>
    <xf numFmtId="49" fontId="37" fillId="13" borderId="59" xfId="1" applyNumberFormat="1" applyFont="1" applyFill="1" applyBorder="1" applyAlignment="1" applyProtection="1">
      <protection locked="0"/>
    </xf>
    <xf numFmtId="49" fontId="37" fillId="13" borderId="60" xfId="1" applyNumberFormat="1" applyFont="1" applyFill="1" applyBorder="1" applyAlignment="1" applyProtection="1">
      <protection locked="0"/>
    </xf>
    <xf numFmtId="49" fontId="41" fillId="13" borderId="59" xfId="1" applyNumberFormat="1" applyFont="1" applyFill="1" applyBorder="1" applyAlignment="1" applyProtection="1">
      <alignment shrinkToFit="1"/>
      <protection locked="0"/>
    </xf>
    <xf numFmtId="49" fontId="41" fillId="13" borderId="59" xfId="1" applyNumberFormat="1" applyFont="1" applyFill="1" applyBorder="1" applyAlignment="1" applyProtection="1">
      <protection locked="0"/>
    </xf>
    <xf numFmtId="49" fontId="39" fillId="13" borderId="59" xfId="1" applyNumberFormat="1" applyFont="1" applyFill="1" applyBorder="1" applyAlignment="1" applyProtection="1">
      <protection locked="0"/>
    </xf>
    <xf numFmtId="49" fontId="39" fillId="13" borderId="60" xfId="1" applyNumberFormat="1" applyFont="1" applyFill="1" applyBorder="1" applyAlignment="1" applyProtection="1">
      <protection locked="0"/>
    </xf>
    <xf numFmtId="0" fontId="42" fillId="13" borderId="0" xfId="1" applyFont="1" applyFill="1" applyAlignment="1" applyProtection="1">
      <protection locked="0"/>
    </xf>
    <xf numFmtId="49" fontId="43" fillId="13" borderId="0" xfId="5" applyNumberFormat="1" applyFont="1" applyFill="1" applyAlignment="1">
      <alignment horizontal="left" vertical="center"/>
    </xf>
    <xf numFmtId="49" fontId="44" fillId="13" borderId="0" xfId="5" applyNumberFormat="1" applyFont="1" applyFill="1" applyAlignment="1">
      <alignment horizontal="center" vertical="center" shrinkToFit="1"/>
    </xf>
    <xf numFmtId="0" fontId="44" fillId="13" borderId="0" xfId="5" applyFont="1" applyFill="1" applyAlignment="1">
      <alignment horizontal="center" vertical="center" shrinkToFit="1"/>
    </xf>
    <xf numFmtId="0" fontId="44" fillId="13" borderId="0" xfId="5" applyFont="1" applyFill="1" applyAlignment="1">
      <alignment horizontal="center" shrinkToFit="1"/>
    </xf>
    <xf numFmtId="0" fontId="46" fillId="13" borderId="0" xfId="6" applyFont="1" applyFill="1">
      <alignment vertical="center"/>
    </xf>
    <xf numFmtId="0" fontId="46" fillId="13" borderId="0" xfId="6" applyFont="1" applyFill="1" applyAlignment="1">
      <alignment horizontal="center" vertical="center"/>
    </xf>
    <xf numFmtId="0" fontId="47" fillId="0" borderId="61" xfId="1" applyFont="1" applyBorder="1" applyProtection="1">
      <alignment vertical="center"/>
      <protection locked="0"/>
    </xf>
    <xf numFmtId="0" fontId="47" fillId="0" borderId="1" xfId="1" applyFont="1" applyBorder="1" applyProtection="1">
      <alignment vertical="center"/>
      <protection locked="0"/>
    </xf>
    <xf numFmtId="0" fontId="47" fillId="0" borderId="1" xfId="1" applyFont="1" applyBorder="1" applyAlignment="1" applyProtection="1">
      <alignment vertical="center" shrinkToFit="1"/>
      <protection locked="0"/>
    </xf>
    <xf numFmtId="0" fontId="47" fillId="0" borderId="1" xfId="1" applyFont="1" applyBorder="1" applyAlignment="1" applyProtection="1">
      <alignment horizontal="center" vertical="center" shrinkToFit="1"/>
      <protection locked="0"/>
    </xf>
    <xf numFmtId="0" fontId="47" fillId="0" borderId="58" xfId="1" applyFont="1" applyBorder="1" applyProtection="1">
      <alignment vertical="center"/>
      <protection locked="0"/>
    </xf>
    <xf numFmtId="49" fontId="47" fillId="0" borderId="1" xfId="1" applyNumberFormat="1" applyFont="1" applyBorder="1" applyProtection="1">
      <alignment vertical="center"/>
      <protection locked="0"/>
    </xf>
    <xf numFmtId="0" fontId="23" fillId="0" borderId="0" xfId="1" applyFont="1" applyAlignment="1" applyProtection="1">
      <protection locked="0"/>
    </xf>
    <xf numFmtId="0" fontId="1" fillId="0" borderId="0" xfId="1" applyAlignment="1"/>
    <xf numFmtId="0" fontId="24" fillId="0" borderId="0" xfId="1" applyFont="1" applyAlignment="1">
      <alignment shrinkToFit="1"/>
    </xf>
    <xf numFmtId="0" fontId="1" fillId="0" borderId="0" xfId="1" applyAlignment="1">
      <alignment shrinkToFit="1"/>
    </xf>
    <xf numFmtId="0" fontId="34" fillId="0" borderId="0" xfId="1" applyFont="1" applyAlignment="1">
      <alignment shrinkToFit="1"/>
    </xf>
    <xf numFmtId="0" fontId="48" fillId="0" borderId="0" xfId="1" applyFont="1" applyAlignment="1"/>
    <xf numFmtId="0" fontId="34" fillId="0" borderId="0" xfId="1" applyFont="1" applyAlignment="1">
      <alignment horizontal="center" shrinkToFit="1"/>
    </xf>
    <xf numFmtId="0" fontId="50" fillId="0" borderId="0" xfId="1" applyFont="1" applyAlignment="1">
      <alignment shrinkToFit="1"/>
    </xf>
    <xf numFmtId="49" fontId="50" fillId="0" borderId="0" xfId="1" applyNumberFormat="1" applyFont="1" applyAlignment="1"/>
    <xf numFmtId="0" fontId="34" fillId="0" borderId="0" xfId="1" applyFont="1" applyAlignment="1"/>
    <xf numFmtId="182" fontId="18" fillId="0" borderId="28" xfId="1" applyNumberFormat="1" applyFont="1" applyBorder="1" applyAlignment="1" applyProtection="1">
      <alignment horizontal="center" vertical="center" shrinkToFit="1"/>
      <protection locked="0"/>
    </xf>
    <xf numFmtId="182" fontId="18" fillId="0" borderId="25" xfId="1" applyNumberFormat="1" applyFont="1" applyBorder="1" applyAlignment="1" applyProtection="1">
      <alignment horizontal="center" vertical="center" shrinkToFit="1"/>
      <protection locked="0"/>
    </xf>
    <xf numFmtId="0" fontId="17" fillId="0" borderId="54" xfId="1" applyFont="1" applyBorder="1" applyAlignment="1" applyProtection="1">
      <alignment horizontal="center" vertical="center" wrapText="1"/>
      <protection locked="0"/>
    </xf>
    <xf numFmtId="0" fontId="17" fillId="0" borderId="55" xfId="1" applyFont="1" applyBorder="1" applyAlignment="1" applyProtection="1">
      <alignment horizontal="center" vertical="center" wrapText="1"/>
      <protection locked="0"/>
    </xf>
    <xf numFmtId="3" fontId="36" fillId="0" borderId="28" xfId="1" applyNumberFormat="1" applyFont="1" applyBorder="1" applyAlignment="1" applyProtection="1">
      <alignment horizontal="center" vertical="center" shrinkToFit="1"/>
      <protection locked="0"/>
    </xf>
    <xf numFmtId="3" fontId="36" fillId="0" borderId="36" xfId="1" applyNumberFormat="1" applyFont="1" applyBorder="1" applyAlignment="1" applyProtection="1">
      <alignment horizontal="center" vertical="center" shrinkToFit="1"/>
      <protection locked="0"/>
    </xf>
    <xf numFmtId="181" fontId="35" fillId="0" borderId="11" xfId="1" applyNumberFormat="1" applyFont="1" applyBorder="1" applyAlignment="1" applyProtection="1">
      <alignment horizontal="center" vertical="center" shrinkToFit="1"/>
      <protection locked="0"/>
    </xf>
    <xf numFmtId="181" fontId="35" fillId="0" borderId="13" xfId="1" applyNumberFormat="1" applyFont="1" applyBorder="1" applyAlignment="1" applyProtection="1">
      <alignment horizontal="center" vertical="center" shrinkToFit="1"/>
      <protection locked="0"/>
    </xf>
    <xf numFmtId="181" fontId="35" fillId="0" borderId="4" xfId="1" applyNumberFormat="1" applyFont="1" applyBorder="1" applyAlignment="1" applyProtection="1">
      <alignment horizontal="center" vertical="center" shrinkToFit="1"/>
      <protection locked="0"/>
    </xf>
    <xf numFmtId="181" fontId="35" fillId="0" borderId="8" xfId="1" applyNumberFormat="1" applyFont="1" applyBorder="1" applyAlignment="1" applyProtection="1">
      <alignment horizontal="center" vertical="center" shrinkToFit="1"/>
      <protection locked="0"/>
    </xf>
    <xf numFmtId="3" fontId="17" fillId="0" borderId="2" xfId="1" applyNumberFormat="1" applyFont="1" applyBorder="1" applyAlignment="1" applyProtection="1">
      <alignment horizontal="center" vertical="center" textRotation="255" wrapText="1"/>
      <protection locked="0"/>
    </xf>
    <xf numFmtId="3" fontId="17" fillId="0" borderId="9" xfId="1" applyNumberFormat="1" applyFont="1" applyBorder="1" applyAlignment="1" applyProtection="1">
      <alignment horizontal="center" vertical="center" textRotation="255" wrapText="1"/>
      <protection locked="0"/>
    </xf>
    <xf numFmtId="3" fontId="32" fillId="7" borderId="21" xfId="1" applyNumberFormat="1" applyFont="1" applyFill="1" applyBorder="1" applyAlignment="1" applyProtection="1">
      <alignment horizontal="center" vertical="center" shrinkToFit="1"/>
      <protection locked="0"/>
    </xf>
    <xf numFmtId="3" fontId="32" fillId="7" borderId="22" xfId="1" applyNumberFormat="1" applyFont="1" applyFill="1" applyBorder="1" applyAlignment="1" applyProtection="1">
      <alignment horizontal="center" vertical="center" shrinkToFit="1"/>
      <protection locked="0"/>
    </xf>
    <xf numFmtId="3" fontId="32" fillId="9" borderId="22" xfId="1" applyNumberFormat="1" applyFont="1" applyFill="1" applyBorder="1" applyAlignment="1" applyProtection="1">
      <alignment horizontal="center" vertical="center" shrinkToFit="1"/>
      <protection locked="0"/>
    </xf>
    <xf numFmtId="3" fontId="32" fillId="7" borderId="50" xfId="1" applyNumberFormat="1" applyFont="1" applyFill="1" applyBorder="1" applyAlignment="1" applyProtection="1">
      <alignment horizontal="center" vertical="center" shrinkToFit="1"/>
      <protection locked="0"/>
    </xf>
    <xf numFmtId="3" fontId="32" fillId="7" borderId="47" xfId="1" applyNumberFormat="1" applyFont="1" applyFill="1" applyBorder="1" applyAlignment="1" applyProtection="1">
      <alignment horizontal="center" vertical="center" shrinkToFit="1"/>
      <protection locked="0"/>
    </xf>
    <xf numFmtId="3" fontId="32" fillId="7" borderId="48" xfId="1" applyNumberFormat="1" applyFont="1" applyFill="1" applyBorder="1" applyAlignment="1" applyProtection="1">
      <alignment horizontal="center" vertical="center" shrinkToFit="1"/>
      <protection locked="0"/>
    </xf>
    <xf numFmtId="3" fontId="32" fillId="7" borderId="49" xfId="1" applyNumberFormat="1" applyFont="1" applyFill="1" applyBorder="1" applyAlignment="1" applyProtection="1">
      <alignment horizontal="center" vertical="center" shrinkToFit="1"/>
      <protection locked="0"/>
    </xf>
    <xf numFmtId="182" fontId="18" fillId="0" borderId="28" xfId="1" applyNumberFormat="1" applyFont="1" applyBorder="1" applyAlignment="1" applyProtection="1">
      <alignment horizontal="center" vertical="center" shrinkToFit="1"/>
      <protection locked="0"/>
    </xf>
    <xf numFmtId="182" fontId="18" fillId="9" borderId="36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3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10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22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9" xfId="1" applyNumberFormat="1" applyFont="1" applyBorder="1" applyAlignment="1" applyProtection="1">
      <alignment horizontal="center" vertical="center" textRotation="255" wrapText="1"/>
      <protection locked="0"/>
    </xf>
    <xf numFmtId="182" fontId="18" fillId="0" borderId="25" xfId="1" applyNumberFormat="1" applyFont="1" applyBorder="1" applyAlignment="1" applyProtection="1">
      <alignment horizontal="center" vertical="center" shrinkToFit="1"/>
      <protection locked="0"/>
    </xf>
    <xf numFmtId="182" fontId="18" fillId="9" borderId="35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horizontal="center" vertical="center" textRotation="255" shrinkToFit="1"/>
      <protection locked="0"/>
    </xf>
    <xf numFmtId="0" fontId="16" fillId="0" borderId="9" xfId="1" applyFont="1" applyBorder="1" applyAlignment="1" applyProtection="1">
      <alignment horizontal="center" vertical="center" textRotation="255" shrinkToFit="1"/>
      <protection locked="0"/>
    </xf>
    <xf numFmtId="0" fontId="16" fillId="0" borderId="21" xfId="1" applyFont="1" applyBorder="1" applyAlignment="1" applyProtection="1">
      <alignment horizontal="center" vertical="center" textRotation="255" shrinkToFit="1"/>
      <protection locked="0"/>
    </xf>
    <xf numFmtId="0" fontId="16" fillId="0" borderId="2" xfId="1" applyFont="1" applyBorder="1" applyAlignment="1" applyProtection="1">
      <alignment horizontal="center" vertical="center" textRotation="255" wrapText="1"/>
      <protection locked="0"/>
    </xf>
    <xf numFmtId="0" fontId="16" fillId="0" borderId="9" xfId="1" applyFont="1" applyBorder="1" applyAlignment="1" applyProtection="1">
      <alignment horizontal="center" vertical="center" textRotation="255" wrapText="1"/>
      <protection locked="0"/>
    </xf>
    <xf numFmtId="0" fontId="16" fillId="0" borderId="21" xfId="1" applyFont="1" applyBorder="1" applyAlignment="1" applyProtection="1">
      <alignment horizontal="center" vertical="center" textRotation="255" wrapText="1"/>
      <protection locked="0"/>
    </xf>
    <xf numFmtId="0" fontId="16" fillId="0" borderId="2" xfId="1" applyFont="1" applyBorder="1" applyAlignment="1">
      <alignment horizontal="center" vertical="center" textRotation="255" wrapText="1"/>
    </xf>
    <xf numFmtId="0" fontId="16" fillId="0" borderId="9" xfId="1" applyFont="1" applyBorder="1" applyAlignment="1">
      <alignment horizontal="center" vertical="center" textRotation="255" wrapText="1"/>
    </xf>
    <xf numFmtId="0" fontId="16" fillId="0" borderId="21" xfId="1" applyFont="1" applyBorder="1" applyAlignment="1">
      <alignment horizontal="center" vertical="center" textRotation="255" wrapText="1"/>
    </xf>
    <xf numFmtId="3" fontId="16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9" xfId="1" applyNumberFormat="1" applyFont="1" applyBorder="1" applyAlignment="1" applyProtection="1">
      <alignment horizontal="center" vertical="center" textRotation="255" shrinkToFit="1"/>
      <protection locked="0"/>
    </xf>
    <xf numFmtId="3" fontId="16" fillId="0" borderId="21" xfId="1" applyNumberFormat="1" applyFont="1" applyBorder="1" applyAlignment="1" applyProtection="1">
      <alignment horizontal="center" vertical="center" textRotation="255" shrinkToFit="1"/>
      <protection locked="0"/>
    </xf>
    <xf numFmtId="3" fontId="19" fillId="0" borderId="2" xfId="1" applyNumberFormat="1" applyFont="1" applyBorder="1" applyAlignment="1" applyProtection="1">
      <alignment horizontal="center" vertical="center" textRotation="255" shrinkToFit="1"/>
      <protection locked="0"/>
    </xf>
    <xf numFmtId="3" fontId="19" fillId="0" borderId="9" xfId="1" applyNumberFormat="1" applyFont="1" applyBorder="1" applyAlignment="1" applyProtection="1">
      <alignment horizontal="center" vertical="center" textRotation="255" shrinkToFit="1"/>
      <protection locked="0"/>
    </xf>
    <xf numFmtId="3" fontId="19" fillId="0" borderId="21" xfId="1" applyNumberFormat="1" applyFont="1" applyBorder="1" applyAlignment="1" applyProtection="1">
      <alignment horizontal="center" vertical="center" textRotation="255" shrinkToFit="1"/>
      <protection locked="0"/>
    </xf>
    <xf numFmtId="0" fontId="16" fillId="0" borderId="2" xfId="1" applyFont="1" applyBorder="1" applyAlignment="1">
      <alignment horizontal="center" vertical="center" textRotation="255" shrinkToFit="1"/>
    </xf>
    <xf numFmtId="0" fontId="16" fillId="0" borderId="9" xfId="1" applyFont="1" applyBorder="1" applyAlignment="1">
      <alignment horizontal="center" vertical="center" textRotation="255" shrinkToFit="1"/>
    </xf>
    <xf numFmtId="0" fontId="16" fillId="0" borderId="21" xfId="1" applyFont="1" applyBorder="1" applyAlignment="1">
      <alignment horizontal="center" vertical="center" textRotation="255" shrinkToFit="1"/>
    </xf>
    <xf numFmtId="3" fontId="16" fillId="0" borderId="10" xfId="1" applyNumberFormat="1" applyFont="1" applyBorder="1" applyAlignment="1" applyProtection="1">
      <alignment horizontal="center" vertical="center" textRotation="255" wrapText="1"/>
      <protection locked="0"/>
    </xf>
    <xf numFmtId="3" fontId="16" fillId="0" borderId="41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6" fillId="0" borderId="9" xfId="2" applyNumberFormat="1" applyFont="1" applyBorder="1" applyAlignment="1" applyProtection="1">
      <alignment horizontal="center" vertical="center" textRotation="255" wrapText="1" readingOrder="1"/>
      <protection locked="0"/>
    </xf>
    <xf numFmtId="3" fontId="16" fillId="0" borderId="26" xfId="1" applyNumberFormat="1" applyFont="1" applyBorder="1" applyAlignment="1" applyProtection="1">
      <alignment horizontal="center" vertical="center" textRotation="255" wrapText="1"/>
      <protection locked="0"/>
    </xf>
    <xf numFmtId="182" fontId="18" fillId="0" borderId="11" xfId="1" applyNumberFormat="1" applyFont="1" applyBorder="1" applyAlignment="1" applyProtection="1">
      <alignment horizontal="center" vertical="center" shrinkToFit="1"/>
      <protection locked="0"/>
    </xf>
    <xf numFmtId="182" fontId="18" fillId="9" borderId="13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9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6" fillId="0" borderId="3" xfId="1" applyNumberFormat="1" applyFont="1" applyBorder="1" applyAlignment="1" applyProtection="1">
      <alignment horizontal="center" vertical="center" wrapText="1" readingOrder="1"/>
      <protection locked="0"/>
    </xf>
    <xf numFmtId="3" fontId="16" fillId="0" borderId="10" xfId="1" applyNumberFormat="1" applyFont="1" applyBorder="1" applyAlignment="1" applyProtection="1">
      <alignment horizontal="center" vertical="center" wrapText="1" readingOrder="1"/>
      <protection locked="0"/>
    </xf>
    <xf numFmtId="3" fontId="16" fillId="0" borderId="22" xfId="1" applyNumberFormat="1" applyFont="1" applyBorder="1" applyAlignment="1" applyProtection="1">
      <alignment horizontal="center" vertical="center" wrapText="1" readingOrder="1"/>
      <protection locked="0"/>
    </xf>
    <xf numFmtId="3" fontId="16" fillId="0" borderId="40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6" fillId="0" borderId="18" xfId="1" applyNumberFormat="1" applyFont="1" applyBorder="1" applyAlignment="1" applyProtection="1">
      <alignment horizontal="center" vertical="center" wrapText="1" readingOrder="1"/>
      <protection locked="0"/>
    </xf>
    <xf numFmtId="0" fontId="16" fillId="0" borderId="2" xfId="1" applyFont="1" applyBorder="1" applyAlignment="1" applyProtection="1">
      <alignment horizontal="center" vertical="center" textRotation="255" wrapText="1" readingOrder="1"/>
      <protection locked="0"/>
    </xf>
    <xf numFmtId="0" fontId="16" fillId="0" borderId="9" xfId="1" applyFont="1" applyBorder="1" applyAlignment="1" applyProtection="1">
      <alignment horizontal="center" vertical="center" textRotation="255" wrapText="1" readingOrder="1"/>
      <protection locked="0"/>
    </xf>
    <xf numFmtId="0" fontId="16" fillId="0" borderId="21" xfId="1" applyFont="1" applyBorder="1" applyAlignment="1" applyProtection="1">
      <alignment horizontal="center" vertical="center" textRotation="255" wrapText="1" readingOrder="1"/>
      <protection locked="0"/>
    </xf>
    <xf numFmtId="0" fontId="16" fillId="0" borderId="2" xfId="1" applyFont="1" applyBorder="1" applyAlignment="1">
      <alignment horizontal="center" vertical="center" textRotation="255" wrapText="1" readingOrder="1"/>
    </xf>
    <xf numFmtId="0" fontId="16" fillId="0" borderId="9" xfId="1" applyFont="1" applyBorder="1" applyAlignment="1">
      <alignment horizontal="center" vertical="center" textRotation="255" wrapText="1" readingOrder="1"/>
    </xf>
    <xf numFmtId="0" fontId="16" fillId="0" borderId="21" xfId="1" applyFont="1" applyBorder="1" applyAlignment="1">
      <alignment horizontal="center" vertical="center" textRotation="255" wrapText="1" readingOrder="1"/>
    </xf>
    <xf numFmtId="3" fontId="16" fillId="0" borderId="2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6" fillId="0" borderId="21" xfId="1" applyNumberFormat="1" applyFont="1" applyBorder="1" applyAlignment="1" applyProtection="1">
      <alignment horizontal="center" vertical="center" textRotation="255" wrapText="1" readingOrder="1"/>
      <protection locked="0"/>
    </xf>
    <xf numFmtId="3" fontId="16" fillId="0" borderId="11" xfId="1" applyNumberFormat="1" applyFont="1" applyBorder="1" applyAlignment="1" applyProtection="1">
      <alignment horizontal="center" vertical="center" shrinkToFit="1"/>
      <protection locked="0"/>
    </xf>
    <xf numFmtId="3" fontId="16" fillId="0" borderId="12" xfId="1" applyNumberFormat="1" applyFont="1" applyBorder="1" applyAlignment="1" applyProtection="1">
      <alignment horizontal="center" vertical="center" shrinkToFit="1"/>
      <protection locked="0"/>
    </xf>
    <xf numFmtId="3" fontId="16" fillId="0" borderId="13" xfId="1" applyNumberFormat="1" applyFont="1" applyBorder="1" applyAlignment="1" applyProtection="1">
      <alignment horizontal="center" vertical="center" shrinkToFit="1"/>
      <protection locked="0"/>
    </xf>
    <xf numFmtId="3" fontId="16" fillId="10" borderId="17" xfId="2" applyNumberFormat="1" applyFont="1" applyFill="1" applyBorder="1" applyAlignment="1" applyProtection="1">
      <alignment horizontal="center" vertical="center" shrinkToFit="1"/>
      <protection locked="0"/>
    </xf>
    <xf numFmtId="3" fontId="16" fillId="10" borderId="12" xfId="2" applyNumberFormat="1" applyFont="1" applyFill="1" applyBorder="1" applyAlignment="1" applyProtection="1">
      <alignment horizontal="center" vertical="center" shrinkToFit="1"/>
      <protection locked="0"/>
    </xf>
    <xf numFmtId="3" fontId="16" fillId="10" borderId="16" xfId="2" applyNumberFormat="1" applyFont="1" applyFill="1" applyBorder="1" applyAlignment="1" applyProtection="1">
      <alignment horizontal="center" vertical="center" shrinkToFit="1"/>
      <protection locked="0"/>
    </xf>
    <xf numFmtId="0" fontId="16" fillId="0" borderId="9" xfId="1" applyFont="1" applyBorder="1" applyAlignment="1" applyProtection="1">
      <alignment vertical="center" textRotation="255" wrapText="1" readingOrder="1"/>
      <protection locked="0"/>
    </xf>
    <xf numFmtId="0" fontId="19" fillId="0" borderId="9" xfId="1" applyFont="1" applyBorder="1" applyAlignment="1" applyProtection="1">
      <alignment vertical="center" textRotation="255" wrapText="1" readingOrder="1"/>
      <protection locked="0"/>
    </xf>
    <xf numFmtId="178" fontId="16" fillId="7" borderId="4" xfId="1" applyNumberFormat="1" applyFont="1" applyFill="1" applyBorder="1" applyAlignment="1" applyProtection="1">
      <alignment horizontal="center" vertical="center" shrinkToFit="1"/>
      <protection locked="0"/>
    </xf>
    <xf numFmtId="178" fontId="16" fillId="7" borderId="5" xfId="1" applyNumberFormat="1" applyFont="1" applyFill="1" applyBorder="1" applyAlignment="1" applyProtection="1">
      <alignment horizontal="center" vertical="center" shrinkToFit="1"/>
      <protection locked="0"/>
    </xf>
    <xf numFmtId="178" fontId="16" fillId="7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8" borderId="7" xfId="1" applyNumberFormat="1" applyFont="1" applyFill="1" applyBorder="1" applyAlignment="1" applyProtection="1">
      <alignment horizontal="center" vertical="center" shrinkToFit="1"/>
      <protection locked="0"/>
    </xf>
    <xf numFmtId="3" fontId="16" fillId="8" borderId="8" xfId="1" applyNumberFormat="1" applyFont="1" applyFill="1" applyBorder="1" applyAlignment="1" applyProtection="1">
      <alignment horizontal="center" vertical="center" shrinkToFit="1"/>
      <protection locked="0"/>
    </xf>
    <xf numFmtId="178" fontId="18" fillId="9" borderId="4" xfId="1" applyNumberFormat="1" applyFont="1" applyFill="1" applyBorder="1" applyAlignment="1" applyProtection="1">
      <alignment horizontal="center" vertical="center" shrinkToFit="1"/>
      <protection locked="0"/>
    </xf>
    <xf numFmtId="178" fontId="18" fillId="9" borderId="5" xfId="1" applyNumberFormat="1" applyFont="1" applyFill="1" applyBorder="1" applyAlignment="1" applyProtection="1">
      <alignment horizontal="center" vertical="center" shrinkToFit="1"/>
      <protection locked="0"/>
    </xf>
    <xf numFmtId="178" fontId="18" fillId="9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11" xfId="2" applyNumberFormat="1" applyFont="1" applyBorder="1" applyAlignment="1" applyProtection="1">
      <alignment horizontal="center" vertical="center" shrinkToFit="1"/>
      <protection locked="0"/>
    </xf>
    <xf numFmtId="3" fontId="16" fillId="0" borderId="13" xfId="2" applyNumberFormat="1" applyFont="1" applyBorder="1" applyAlignment="1" applyProtection="1">
      <alignment horizontal="center" vertical="center" shrinkToFit="1"/>
      <protection locked="0"/>
    </xf>
    <xf numFmtId="3" fontId="16" fillId="2" borderId="3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6" fillId="2" borderId="10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6" fillId="2" borderId="22" xfId="1" applyNumberFormat="1" applyFont="1" applyFill="1" applyBorder="1" applyAlignment="1" applyProtection="1">
      <alignment horizontal="center" vertical="center" textRotation="255" shrinkToFit="1"/>
      <protection locked="0"/>
    </xf>
    <xf numFmtId="3" fontId="16" fillId="2" borderId="18" xfId="1" applyNumberFormat="1" applyFont="1" applyFill="1" applyBorder="1" applyAlignment="1" applyProtection="1">
      <alignment horizontal="center" vertical="center" textRotation="255" shrinkToFit="1"/>
      <protection locked="0"/>
    </xf>
    <xf numFmtId="178" fontId="17" fillId="6" borderId="4" xfId="1" applyNumberFormat="1" applyFont="1" applyFill="1" applyBorder="1" applyAlignment="1" applyProtection="1">
      <alignment horizontal="center" vertical="center" shrinkToFit="1"/>
      <protection locked="0"/>
    </xf>
    <xf numFmtId="178" fontId="17" fillId="6" borderId="5" xfId="1" applyNumberFormat="1" applyFont="1" applyFill="1" applyBorder="1" applyAlignment="1" applyProtection="1">
      <alignment horizontal="center" vertical="center" shrinkToFit="1"/>
      <protection locked="0"/>
    </xf>
    <xf numFmtId="178" fontId="17" fillId="6" borderId="6" xfId="1" applyNumberFormat="1" applyFont="1" applyFill="1" applyBorder="1" applyAlignment="1" applyProtection="1">
      <alignment horizontal="center" vertical="center" shrinkToFit="1"/>
      <protection locked="0"/>
    </xf>
    <xf numFmtId="3" fontId="16" fillId="0" borderId="16" xfId="2" applyNumberFormat="1" applyFont="1" applyBorder="1" applyAlignment="1" applyProtection="1">
      <alignment horizontal="center" vertical="center" shrinkToFit="1"/>
      <protection locked="0"/>
    </xf>
    <xf numFmtId="178" fontId="17" fillId="5" borderId="4" xfId="1" applyNumberFormat="1" applyFont="1" applyFill="1" applyBorder="1" applyAlignment="1" applyProtection="1">
      <alignment horizontal="center" vertical="center" shrinkToFit="1"/>
      <protection locked="0"/>
    </xf>
    <xf numFmtId="178" fontId="17" fillId="5" borderId="5" xfId="1" applyNumberFormat="1" applyFont="1" applyFill="1" applyBorder="1" applyAlignment="1" applyProtection="1">
      <alignment horizontal="center" vertical="center" shrinkToFit="1"/>
      <protection locked="0"/>
    </xf>
    <xf numFmtId="0" fontId="16" fillId="0" borderId="2" xfId="1" applyFont="1" applyBorder="1" applyAlignment="1" applyProtection="1">
      <alignment horizontal="center" vertical="center" textRotation="255" wrapText="1" shrinkToFit="1"/>
      <protection locked="0"/>
    </xf>
    <xf numFmtId="178" fontId="17" fillId="2" borderId="4" xfId="1" applyNumberFormat="1" applyFont="1" applyFill="1" applyBorder="1" applyAlignment="1" applyProtection="1">
      <alignment horizontal="center" vertical="center" shrinkToFit="1"/>
      <protection locked="0"/>
    </xf>
    <xf numFmtId="178" fontId="17" fillId="2" borderId="5" xfId="1" applyNumberFormat="1" applyFont="1" applyFill="1" applyBorder="1" applyAlignment="1" applyProtection="1">
      <alignment horizontal="center" vertical="center" shrinkToFit="1"/>
      <protection locked="0"/>
    </xf>
    <xf numFmtId="178" fontId="17" fillId="4" borderId="4" xfId="1" applyNumberFormat="1" applyFont="1" applyFill="1" applyBorder="1" applyAlignment="1" applyProtection="1">
      <alignment horizontal="center" vertical="center" shrinkToFit="1"/>
      <protection locked="0"/>
    </xf>
    <xf numFmtId="178" fontId="17" fillId="4" borderId="5" xfId="1" applyNumberFormat="1" applyFont="1" applyFill="1" applyBorder="1" applyAlignment="1" applyProtection="1">
      <alignment horizontal="center" vertical="center" shrinkToFit="1"/>
      <protection locked="0"/>
    </xf>
    <xf numFmtId="3" fontId="2" fillId="0" borderId="0" xfId="1" applyNumberFormat="1" applyFont="1" applyAlignment="1" applyProtection="1">
      <alignment horizontal="left" vertical="center"/>
      <protection locked="0"/>
    </xf>
    <xf numFmtId="176" fontId="4" fillId="0" borderId="0" xfId="1" applyNumberFormat="1" applyFont="1" applyAlignment="1" applyProtection="1">
      <alignment horizontal="center" vertical="center" shrinkToFit="1"/>
      <protection locked="0"/>
    </xf>
    <xf numFmtId="3" fontId="14" fillId="0" borderId="1" xfId="1" applyNumberFormat="1" applyFont="1" applyBorder="1" applyAlignment="1" applyProtection="1">
      <alignment horizontal="center" vertical="center" shrinkToFit="1"/>
      <protection locked="0"/>
    </xf>
    <xf numFmtId="177" fontId="15" fillId="0" borderId="1" xfId="1" applyNumberFormat="1" applyFont="1" applyBorder="1" applyAlignment="1" applyProtection="1">
      <alignment horizontal="center" vertical="center"/>
      <protection locked="0"/>
    </xf>
    <xf numFmtId="178" fontId="17" fillId="3" borderId="4" xfId="1" applyNumberFormat="1" applyFont="1" applyFill="1" applyBorder="1" applyAlignment="1" applyProtection="1">
      <alignment horizontal="center" vertical="center" shrinkToFit="1"/>
      <protection locked="0"/>
    </xf>
    <xf numFmtId="178" fontId="17" fillId="3" borderId="5" xfId="1" applyNumberFormat="1" applyFont="1" applyFill="1" applyBorder="1" applyAlignment="1" applyProtection="1">
      <alignment horizontal="center" vertical="center" shrinkToFit="1"/>
      <protection locked="0"/>
    </xf>
  </cellXfs>
  <cellStyles count="7">
    <cellStyle name="一般" xfId="0" builtinId="0"/>
    <cellStyle name="一般 2" xfId="1" xr:uid="{00000000-0005-0000-0000-000001000000}"/>
    <cellStyle name="一般 4 2_大竹.新莊菜單103下W5 2" xfId="3" xr:uid="{00000000-0005-0000-0000-000002000000}"/>
    <cellStyle name="一般 6" xfId="6" xr:uid="{00000000-0005-0000-0000-000003000000}"/>
    <cellStyle name="一般 8" xfId="5" xr:uid="{00000000-0005-0000-0000-000004000000}"/>
    <cellStyle name="一般_Sheet1" xfId="2" xr:uid="{00000000-0005-0000-0000-000005000000}"/>
    <cellStyle name="一般_大竹103.10月菜單" xfId="4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037;&#20316;\&#36562;&#27888;\159%20150-&#26032;&#22369;&#23567;&#24188;\&#9733;&#36913;&#33756;&#21934;\&#26032;&#22369;&#23567;&#21608;&#33756;&#21934;%20&#31532;15&#21608;(1202-1206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菜單"/>
      <sheetName val="食譜、營養上傳"/>
      <sheetName val="食材上傳"/>
      <sheetName val="調味料上傳"/>
      <sheetName val="大奇匯入"/>
      <sheetName val="檢查、製造商、認證種類、字號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1">
          <cell r="P1" t="str">
            <v>學校</v>
          </cell>
          <cell r="Q1" t="str">
            <v>補助欄</v>
          </cell>
        </row>
        <row r="2">
          <cell r="B2" t="str">
            <v>青松菜(產</v>
          </cell>
          <cell r="E2" t="str">
            <v>宏圃</v>
          </cell>
          <cell r="F2" t="str">
            <v>KG</v>
          </cell>
          <cell r="P2" t="str">
            <v>大竹</v>
          </cell>
          <cell r="Q2" t="str">
            <v>大骨大竹</v>
          </cell>
          <cell r="R2" t="str">
            <v>嘉一香</v>
          </cell>
        </row>
        <row r="3">
          <cell r="B3" t="str">
            <v>小白菜(產</v>
          </cell>
          <cell r="E3" t="str">
            <v>宏圃</v>
          </cell>
          <cell r="F3" t="str">
            <v>KG</v>
          </cell>
          <cell r="Q3" t="str">
            <v>肉片大竹</v>
          </cell>
          <cell r="R3" t="str">
            <v>復進</v>
          </cell>
        </row>
        <row r="4">
          <cell r="B4" t="str">
            <v>小松菜(產</v>
          </cell>
          <cell r="E4" t="str">
            <v>宏圃</v>
          </cell>
          <cell r="F4" t="str">
            <v>KG</v>
          </cell>
          <cell r="Q4" t="str">
            <v>肉柳大竹</v>
          </cell>
          <cell r="R4" t="str">
            <v>復進</v>
          </cell>
        </row>
        <row r="5">
          <cell r="B5" t="str">
            <v>空心菜(產</v>
          </cell>
          <cell r="E5" t="str">
            <v>宏圃</v>
          </cell>
          <cell r="F5" t="str">
            <v>KG</v>
          </cell>
          <cell r="Q5" t="str">
            <v>肉絲大竹</v>
          </cell>
          <cell r="R5" t="str">
            <v>復進</v>
          </cell>
        </row>
        <row r="6">
          <cell r="B6" t="str">
            <v>紅莧菜(產</v>
          </cell>
          <cell r="E6" t="str">
            <v>宏圃</v>
          </cell>
          <cell r="F6" t="str">
            <v>KG</v>
          </cell>
          <cell r="Q6" t="str">
            <v>低脂絞肉大竹</v>
          </cell>
          <cell r="R6" t="str">
            <v>復進</v>
          </cell>
        </row>
        <row r="7">
          <cell r="B7" t="str">
            <v>白莧菜(產</v>
          </cell>
          <cell r="E7" t="str">
            <v>宏圃</v>
          </cell>
          <cell r="F7" t="str">
            <v>KG</v>
          </cell>
          <cell r="Q7" t="str">
            <v>絞肉大竹</v>
          </cell>
          <cell r="R7" t="str">
            <v>泰安</v>
          </cell>
        </row>
        <row r="8">
          <cell r="B8" t="str">
            <v>野山菊(產</v>
          </cell>
          <cell r="E8" t="str">
            <v>宏圃</v>
          </cell>
          <cell r="F8" t="str">
            <v>KG</v>
          </cell>
          <cell r="Q8" t="str">
            <v>肉丁大坑</v>
          </cell>
          <cell r="R8" t="str">
            <v>復進</v>
          </cell>
        </row>
        <row r="9">
          <cell r="B9" t="str">
            <v>菠菜(產</v>
          </cell>
          <cell r="E9" t="str">
            <v>宏圃</v>
          </cell>
          <cell r="F9" t="str">
            <v>KG</v>
          </cell>
          <cell r="Q9" t="str">
            <v>肉片大坑</v>
          </cell>
          <cell r="R9" t="str">
            <v>復進</v>
          </cell>
        </row>
        <row r="10">
          <cell r="B10" t="str">
            <v>黑葉白菜(產</v>
          </cell>
          <cell r="E10" t="str">
            <v>宏圃</v>
          </cell>
          <cell r="F10" t="str">
            <v>KG</v>
          </cell>
          <cell r="Q10" t="str">
            <v>肉絲大坑</v>
          </cell>
          <cell r="R10" t="str">
            <v>復進</v>
          </cell>
        </row>
        <row r="11">
          <cell r="B11" t="str">
            <v>福山萵苣(產</v>
          </cell>
          <cell r="E11" t="str">
            <v>宏圃</v>
          </cell>
          <cell r="F11" t="str">
            <v>KG</v>
          </cell>
          <cell r="Q11" t="str">
            <v>骨腿丁大坑</v>
          </cell>
          <cell r="R11" t="str">
            <v>超秦</v>
          </cell>
        </row>
        <row r="12">
          <cell r="B12" t="str">
            <v>青江菜(產</v>
          </cell>
          <cell r="E12" t="str">
            <v>宏圃</v>
          </cell>
          <cell r="F12" t="str">
            <v>KG</v>
          </cell>
          <cell r="Q12" t="str">
            <v>絞肉大坑</v>
          </cell>
          <cell r="R12" t="str">
            <v>復進</v>
          </cell>
        </row>
        <row r="13">
          <cell r="B13" t="str">
            <v>甜菜心(產</v>
          </cell>
          <cell r="E13" t="str">
            <v>宏圃</v>
          </cell>
          <cell r="F13" t="str">
            <v>KG</v>
          </cell>
          <cell r="Q13" t="str">
            <v>雞丁大坑</v>
          </cell>
          <cell r="R13" t="str">
            <v>超秦</v>
          </cell>
        </row>
        <row r="14">
          <cell r="B14" t="str">
            <v>N山茼蒿(產</v>
          </cell>
          <cell r="E14" t="str">
            <v>宏圃</v>
          </cell>
          <cell r="F14" t="str">
            <v>KG</v>
          </cell>
          <cell r="Q14" t="str">
            <v>白米(公大崗</v>
          </cell>
          <cell r="R14" t="str">
            <v>順隆米行</v>
          </cell>
        </row>
        <row r="15">
          <cell r="B15" t="str">
            <v>N油菜(產</v>
          </cell>
          <cell r="E15" t="str">
            <v>宏圃</v>
          </cell>
          <cell r="F15" t="str">
            <v>KG</v>
          </cell>
          <cell r="Q15" t="str">
            <v>百頁豆腐切24丁大崗</v>
          </cell>
          <cell r="R15" t="str">
            <v>津悅</v>
          </cell>
        </row>
        <row r="16">
          <cell r="B16" t="str">
            <v>青菜(產</v>
          </cell>
          <cell r="E16" t="str">
            <v>宏圃</v>
          </cell>
          <cell r="F16" t="str">
            <v>KG</v>
          </cell>
          <cell r="Q16" t="str">
            <v>肉片大崗</v>
          </cell>
          <cell r="R16" t="str">
            <v>泰安</v>
          </cell>
        </row>
        <row r="17">
          <cell r="B17" t="str">
            <v>豆腐(有機</v>
          </cell>
          <cell r="D17" t="str">
            <v>400G</v>
          </cell>
          <cell r="E17" t="str">
            <v>宇佃興</v>
          </cell>
          <cell r="F17" t="str">
            <v>盒</v>
          </cell>
          <cell r="Q17" t="str">
            <v>肉柳大崗</v>
          </cell>
          <cell r="R17" t="str">
            <v>復進</v>
          </cell>
        </row>
        <row r="18">
          <cell r="B18" t="str">
            <v>豆皮(有機</v>
          </cell>
          <cell r="D18" t="str">
            <v>400G</v>
          </cell>
          <cell r="E18" t="str">
            <v>宇佃興</v>
          </cell>
          <cell r="F18" t="str">
            <v>包</v>
          </cell>
          <cell r="Q18" t="str">
            <v>肉絲大崗</v>
          </cell>
          <cell r="R18" t="str">
            <v>泰安</v>
          </cell>
        </row>
        <row r="19">
          <cell r="B19" t="str">
            <v>麵腸(傳貴</v>
          </cell>
          <cell r="D19" t="str">
            <v>300g/包</v>
          </cell>
          <cell r="E19" t="str">
            <v>宇佃興</v>
          </cell>
          <cell r="F19" t="str">
            <v>包</v>
          </cell>
          <cell r="Q19" t="str">
            <v>豆干丁大崗</v>
          </cell>
          <cell r="R19" t="str">
            <v>津悅</v>
          </cell>
        </row>
        <row r="20">
          <cell r="B20" t="str">
            <v>黑豆豆腐</v>
          </cell>
          <cell r="D20" t="str">
            <v>330g</v>
          </cell>
          <cell r="E20" t="str">
            <v>宇佃興</v>
          </cell>
          <cell r="F20" t="str">
            <v>盒</v>
          </cell>
          <cell r="Q20" t="str">
            <v>豆干片大崗</v>
          </cell>
          <cell r="R20" t="str">
            <v>津悅</v>
          </cell>
        </row>
        <row r="21">
          <cell r="B21" t="str">
            <v>豆腐(有機</v>
          </cell>
          <cell r="E21" t="str">
            <v>綠采</v>
          </cell>
          <cell r="F21" t="str">
            <v>盒</v>
          </cell>
          <cell r="Q21" t="str">
            <v>豆干絞碎大崗</v>
          </cell>
          <cell r="R21" t="str">
            <v>津悅</v>
          </cell>
        </row>
        <row r="22">
          <cell r="B22" t="str">
            <v>嫩豆腐(有機</v>
          </cell>
          <cell r="E22" t="str">
            <v>綠采</v>
          </cell>
          <cell r="F22" t="str">
            <v>盒</v>
          </cell>
          <cell r="Q22" t="str">
            <v>豆腐大崗</v>
          </cell>
          <cell r="R22" t="str">
            <v>津悅</v>
          </cell>
        </row>
        <row r="23">
          <cell r="B23" t="str">
            <v>麵輪(谷王6K</v>
          </cell>
          <cell r="C23" t="str">
            <v>谷王食品工業股份有限公司</v>
          </cell>
          <cell r="E23" t="str">
            <v>全國</v>
          </cell>
          <cell r="F23" t="str">
            <v>箱</v>
          </cell>
          <cell r="Q23" t="str">
            <v>油豆腐丁大崗</v>
          </cell>
          <cell r="R23" t="str">
            <v>津悅</v>
          </cell>
        </row>
        <row r="24">
          <cell r="B24" t="str">
            <v>炸豆包(切4塊</v>
          </cell>
          <cell r="C24" t="str">
            <v>津悅食品有限公司</v>
          </cell>
          <cell r="D24" t="str">
            <v>非基改</v>
          </cell>
          <cell r="E24" t="str">
            <v>津悅</v>
          </cell>
          <cell r="F24" t="str">
            <v>KG</v>
          </cell>
          <cell r="Q24" t="str">
            <v>凍豆腐大崗</v>
          </cell>
          <cell r="R24" t="str">
            <v>津悅</v>
          </cell>
        </row>
        <row r="25">
          <cell r="B25" t="str">
            <v>炸豆包絲</v>
          </cell>
          <cell r="C25" t="str">
            <v>津悅食品有限公司</v>
          </cell>
          <cell r="D25" t="str">
            <v>非基改</v>
          </cell>
          <cell r="E25" t="str">
            <v>津悅</v>
          </cell>
          <cell r="F25" t="str">
            <v>KG</v>
          </cell>
          <cell r="Q25" t="str">
            <v>骨腿丁大崗</v>
          </cell>
          <cell r="R25" t="str">
            <v>超秦</v>
          </cell>
        </row>
        <row r="26">
          <cell r="B26" t="str">
            <v>素肚</v>
          </cell>
          <cell r="C26" t="str">
            <v>津悅食品有限公司</v>
          </cell>
          <cell r="E26" t="str">
            <v>津悅</v>
          </cell>
          <cell r="F26" t="str">
            <v>KG</v>
          </cell>
          <cell r="Q26" t="str">
            <v>絞肉大崗</v>
          </cell>
          <cell r="R26" t="str">
            <v>泰安</v>
          </cell>
        </row>
        <row r="27">
          <cell r="B27" t="str">
            <v>N素肚</v>
          </cell>
          <cell r="C27" t="str">
            <v>宏旭食品企業有限公司</v>
          </cell>
          <cell r="E27" t="str">
            <v>宏旭</v>
          </cell>
          <cell r="F27" t="str">
            <v>KG</v>
          </cell>
          <cell r="Q27" t="str">
            <v>糙米(公大崗</v>
          </cell>
          <cell r="R27" t="str">
            <v>順隆米行</v>
          </cell>
        </row>
        <row r="28">
          <cell r="B28" t="str">
            <v>素肚(切片</v>
          </cell>
          <cell r="C28" t="str">
            <v>津悅食品有限公司</v>
          </cell>
          <cell r="E28" t="str">
            <v>津悅</v>
          </cell>
          <cell r="F28" t="str">
            <v>KG</v>
          </cell>
          <cell r="Q28" t="str">
            <v>雞丁大崗</v>
          </cell>
          <cell r="R28" t="str">
            <v>超秦</v>
          </cell>
        </row>
        <row r="29">
          <cell r="B29" t="str">
            <v>N油泡(小</v>
          </cell>
          <cell r="C29" t="str">
            <v>永洲食品有限公司</v>
          </cell>
          <cell r="D29" t="str">
            <v>非基改</v>
          </cell>
          <cell r="E29" t="str">
            <v>永洲食品</v>
          </cell>
          <cell r="F29" t="str">
            <v>KG</v>
          </cell>
          <cell r="Q29" t="str">
            <v>肉丁山東</v>
          </cell>
          <cell r="R29" t="str">
            <v>民辰</v>
          </cell>
        </row>
        <row r="30">
          <cell r="B30" t="str">
            <v>雞蛋豆腐</v>
          </cell>
          <cell r="C30" t="str">
            <v>中華食品實業</v>
          </cell>
          <cell r="D30" t="str">
            <v>非基改</v>
          </cell>
          <cell r="E30" t="str">
            <v>駿揚</v>
          </cell>
          <cell r="F30" t="str">
            <v>盒</v>
          </cell>
          <cell r="Q30" t="str">
            <v>肉片山東</v>
          </cell>
          <cell r="R30" t="str">
            <v>民辰</v>
          </cell>
        </row>
        <row r="31">
          <cell r="B31" t="str">
            <v>桂冠芙蓉豆腐</v>
          </cell>
          <cell r="C31" t="str">
            <v>桂冠實業股份有限公司</v>
          </cell>
          <cell r="D31" t="str">
            <v>240G/盒</v>
          </cell>
          <cell r="E31" t="str">
            <v>桂冠</v>
          </cell>
          <cell r="F31" t="str">
            <v>盒</v>
          </cell>
          <cell r="Q31" t="str">
            <v>肉絲山東</v>
          </cell>
          <cell r="R31" t="str">
            <v>民辰</v>
          </cell>
        </row>
        <row r="32">
          <cell r="B32" t="str">
            <v>油揚豆腐</v>
          </cell>
          <cell r="D32" t="str">
            <v>300G</v>
          </cell>
          <cell r="E32" t="str">
            <v>宇佃興</v>
          </cell>
          <cell r="F32" t="str">
            <v>盒</v>
          </cell>
          <cell r="Q32" t="str">
            <v>骨腿丁山東</v>
          </cell>
          <cell r="R32" t="str">
            <v>超秦</v>
          </cell>
        </row>
        <row r="33">
          <cell r="B33" t="str">
            <v>百頁豆腐</v>
          </cell>
          <cell r="D33" t="str">
            <v>3KG</v>
          </cell>
          <cell r="E33" t="str">
            <v>宇佃興</v>
          </cell>
          <cell r="F33" t="str">
            <v>包</v>
          </cell>
          <cell r="Q33" t="str">
            <v>絞肉山東</v>
          </cell>
          <cell r="R33" t="str">
            <v>民辰</v>
          </cell>
        </row>
        <row r="34">
          <cell r="B34" t="str">
            <v>N豆干片</v>
          </cell>
          <cell r="C34" t="str">
            <v>永洲食品有限公司</v>
          </cell>
          <cell r="D34" t="str">
            <v>非基改</v>
          </cell>
          <cell r="E34" t="str">
            <v>永洲食品</v>
          </cell>
          <cell r="F34" t="str">
            <v>KG</v>
          </cell>
          <cell r="Q34" t="str">
            <v>雞丁山東</v>
          </cell>
          <cell r="R34" t="str">
            <v>超秦</v>
          </cell>
        </row>
        <row r="35">
          <cell r="B35" t="str">
            <v>嫩油丁</v>
          </cell>
          <cell r="E35" t="str">
            <v>中港興</v>
          </cell>
          <cell r="F35" t="str">
            <v>KG</v>
          </cell>
          <cell r="Q35" t="str">
            <v>肉丁中山</v>
          </cell>
          <cell r="R35" t="str">
            <v>民辰</v>
          </cell>
        </row>
        <row r="36">
          <cell r="B36" t="str">
            <v>N凍豆腐</v>
          </cell>
          <cell r="C36" t="str">
            <v>宏旭食品企業有限公司</v>
          </cell>
          <cell r="E36" t="str">
            <v>宏旭</v>
          </cell>
          <cell r="F36" t="str">
            <v>板</v>
          </cell>
          <cell r="Q36" t="str">
            <v>肉片中山</v>
          </cell>
          <cell r="R36" t="str">
            <v>民辰</v>
          </cell>
        </row>
        <row r="37">
          <cell r="B37" t="str">
            <v>N大溪黑干(切6丁</v>
          </cell>
          <cell r="C37" t="str">
            <v>永洲食品有限公司</v>
          </cell>
          <cell r="D37" t="str">
            <v>非基改</v>
          </cell>
          <cell r="E37" t="str">
            <v>永洲食品</v>
          </cell>
          <cell r="F37" t="str">
            <v>KG</v>
          </cell>
          <cell r="Q37" t="str">
            <v>肉絲中山</v>
          </cell>
          <cell r="R37" t="str">
            <v>民辰</v>
          </cell>
        </row>
        <row r="38">
          <cell r="B38" t="str">
            <v>豆腐5K</v>
          </cell>
          <cell r="C38" t="str">
            <v>津悅食品有限公司</v>
          </cell>
          <cell r="D38" t="str">
            <v>非基改</v>
          </cell>
          <cell r="E38" t="str">
            <v>津悅</v>
          </cell>
          <cell r="F38" t="str">
            <v>盤</v>
          </cell>
          <cell r="Q38" t="str">
            <v>骨腿丁中山</v>
          </cell>
          <cell r="R38" t="str">
            <v>卜蜂</v>
          </cell>
        </row>
        <row r="39">
          <cell r="B39" t="str">
            <v>百頁豆腐切12丁</v>
          </cell>
          <cell r="C39" t="str">
            <v>津悅食品有限公司</v>
          </cell>
          <cell r="D39" t="str">
            <v>非基改</v>
          </cell>
          <cell r="E39" t="str">
            <v>津悅</v>
          </cell>
          <cell r="F39" t="str">
            <v>KG</v>
          </cell>
          <cell r="Q39" t="str">
            <v>絞肉中山</v>
          </cell>
          <cell r="R39" t="str">
            <v>民辰</v>
          </cell>
        </row>
        <row r="40">
          <cell r="B40" t="str">
            <v>豆腐4.3K(薄</v>
          </cell>
          <cell r="C40" t="str">
            <v>津悅食品有限公司</v>
          </cell>
          <cell r="D40" t="str">
            <v>非基改</v>
          </cell>
          <cell r="E40" t="str">
            <v>津悅</v>
          </cell>
          <cell r="F40" t="str">
            <v>盤</v>
          </cell>
          <cell r="Q40" t="str">
            <v>雞丁中山</v>
          </cell>
          <cell r="R40" t="str">
            <v>卜蜂</v>
          </cell>
        </row>
        <row r="41">
          <cell r="B41" t="str">
            <v>豆腐5K(封膜</v>
          </cell>
          <cell r="C41" t="str">
            <v>津悅食品有限公司</v>
          </cell>
          <cell r="D41" t="str">
            <v>非基改</v>
          </cell>
          <cell r="E41" t="str">
            <v>津悅</v>
          </cell>
          <cell r="F41" t="str">
            <v>盒</v>
          </cell>
          <cell r="Q41" t="str">
            <v>肉丁中正</v>
          </cell>
          <cell r="R41" t="str">
            <v>永軒</v>
          </cell>
        </row>
        <row r="42">
          <cell r="B42" t="str">
            <v>豆腐6.5K(細</v>
          </cell>
          <cell r="C42" t="str">
            <v>津悅食品有限公司</v>
          </cell>
          <cell r="D42" t="str">
            <v>非基改</v>
          </cell>
          <cell r="E42" t="str">
            <v>津悅</v>
          </cell>
          <cell r="F42" t="str">
            <v>盤</v>
          </cell>
          <cell r="Q42" t="str">
            <v>肉片中正</v>
          </cell>
          <cell r="R42" t="str">
            <v>永軒</v>
          </cell>
        </row>
        <row r="43">
          <cell r="B43" t="str">
            <v>N油豆腐丁(1/4</v>
          </cell>
          <cell r="C43" t="str">
            <v>永洲食品有限公司</v>
          </cell>
          <cell r="D43" t="str">
            <v>非基改</v>
          </cell>
          <cell r="E43" t="str">
            <v>永洲食品</v>
          </cell>
          <cell r="F43" t="str">
            <v>KG</v>
          </cell>
          <cell r="Q43" t="str">
            <v>肉柳中正</v>
          </cell>
          <cell r="R43" t="str">
            <v>永軒</v>
          </cell>
        </row>
        <row r="44">
          <cell r="B44" t="str">
            <v>中港油豆腐</v>
          </cell>
          <cell r="C44" t="str">
            <v>中華食品實業</v>
          </cell>
          <cell r="D44" t="str">
            <v>30入</v>
          </cell>
          <cell r="E44" t="str">
            <v>駿揚</v>
          </cell>
          <cell r="F44" t="str">
            <v>盒</v>
          </cell>
          <cell r="Q44" t="str">
            <v>肉絲中正</v>
          </cell>
          <cell r="R44" t="str">
            <v>永軒</v>
          </cell>
        </row>
        <row r="45">
          <cell r="B45" t="str">
            <v>N豆腐4.5K</v>
          </cell>
          <cell r="C45" t="str">
            <v>永洲食品有限公司</v>
          </cell>
          <cell r="D45" t="str">
            <v>非基改</v>
          </cell>
          <cell r="E45" t="str">
            <v>永洲食品</v>
          </cell>
          <cell r="F45" t="str">
            <v>盤</v>
          </cell>
          <cell r="Q45" t="str">
            <v>骨腿丁中正</v>
          </cell>
          <cell r="R45" t="str">
            <v>超秦</v>
          </cell>
        </row>
        <row r="46">
          <cell r="B46" t="str">
            <v>油豆腐丁</v>
          </cell>
          <cell r="C46" t="str">
            <v>津悅食品有限公司</v>
          </cell>
          <cell r="D46" t="str">
            <v>非基改</v>
          </cell>
          <cell r="E46" t="str">
            <v>津悅</v>
          </cell>
          <cell r="F46" t="str">
            <v>KG</v>
          </cell>
          <cell r="Q46" t="str">
            <v>清胸肉絲中正</v>
          </cell>
          <cell r="R46" t="str">
            <v>超秦</v>
          </cell>
        </row>
        <row r="47">
          <cell r="B47" t="str">
            <v>N豆腸</v>
          </cell>
          <cell r="C47" t="str">
            <v>永洲食品有限公司</v>
          </cell>
          <cell r="D47" t="str">
            <v>非基改</v>
          </cell>
          <cell r="E47" t="str">
            <v>永洲食品</v>
          </cell>
          <cell r="F47" t="str">
            <v>KG</v>
          </cell>
          <cell r="Q47" t="str">
            <v>絞肉中正</v>
          </cell>
          <cell r="R47" t="str">
            <v>永軒</v>
          </cell>
        </row>
        <row r="48">
          <cell r="B48" t="str">
            <v>N百頁豆腐切12</v>
          </cell>
          <cell r="C48" t="str">
            <v>永洲食品有限公司</v>
          </cell>
          <cell r="D48" t="str">
            <v>非基改</v>
          </cell>
          <cell r="E48" t="str">
            <v>永洲食品</v>
          </cell>
          <cell r="F48" t="str">
            <v>KG</v>
          </cell>
          <cell r="Q48" t="str">
            <v>雞丁中正</v>
          </cell>
          <cell r="R48" t="str">
            <v>超秦</v>
          </cell>
        </row>
        <row r="49">
          <cell r="B49" t="str">
            <v>N百頁豆腐(切片</v>
          </cell>
          <cell r="C49" t="str">
            <v>永洲食品有限公司</v>
          </cell>
          <cell r="D49" t="str">
            <v>非基改</v>
          </cell>
          <cell r="E49" t="str">
            <v>永洲食品</v>
          </cell>
          <cell r="F49" t="str">
            <v>KG</v>
          </cell>
          <cell r="Q49" t="str">
            <v>雞排丁中正</v>
          </cell>
          <cell r="R49" t="str">
            <v>超秦</v>
          </cell>
        </row>
        <row r="50">
          <cell r="B50" t="str">
            <v>N白干絲</v>
          </cell>
          <cell r="C50" t="str">
            <v>永洲食品有限公司</v>
          </cell>
          <cell r="D50" t="str">
            <v>非基改</v>
          </cell>
          <cell r="E50" t="str">
            <v>永洲食品</v>
          </cell>
          <cell r="F50" t="str">
            <v>KG</v>
          </cell>
          <cell r="Q50" t="str">
            <v>肉丁埔心</v>
          </cell>
          <cell r="R50" t="str">
            <v>復進</v>
          </cell>
        </row>
        <row r="51">
          <cell r="B51" t="str">
            <v>N油豆腐(大四角</v>
          </cell>
          <cell r="C51" t="str">
            <v>宏旭食品企業有限公司</v>
          </cell>
          <cell r="E51" t="str">
            <v>宏旭</v>
          </cell>
          <cell r="F51" t="str">
            <v>KG</v>
          </cell>
          <cell r="Q51" t="str">
            <v>肉片埔心</v>
          </cell>
          <cell r="R51" t="str">
            <v>復進</v>
          </cell>
        </row>
        <row r="52">
          <cell r="B52" t="str">
            <v>豆腐1.2K</v>
          </cell>
          <cell r="C52" t="str">
            <v>津悅食品有限公司</v>
          </cell>
          <cell r="D52" t="str">
            <v>非基改</v>
          </cell>
          <cell r="E52" t="str">
            <v>津悅</v>
          </cell>
          <cell r="F52" t="str">
            <v>盒</v>
          </cell>
          <cell r="Q52" t="str">
            <v>肉絲埔心</v>
          </cell>
          <cell r="R52" t="str">
            <v>復進</v>
          </cell>
        </row>
        <row r="53">
          <cell r="B53" t="str">
            <v>N百頁豆腐</v>
          </cell>
          <cell r="C53" t="str">
            <v>永洲食品有限公司</v>
          </cell>
          <cell r="D53" t="str">
            <v>非基改</v>
          </cell>
          <cell r="E53" t="str">
            <v>永洲食品</v>
          </cell>
          <cell r="F53" t="str">
            <v>KG</v>
          </cell>
          <cell r="Q53" t="str">
            <v>骨腿丁埔心</v>
          </cell>
          <cell r="R53" t="str">
            <v>超秦</v>
          </cell>
        </row>
        <row r="54">
          <cell r="B54" t="str">
            <v>百頁豆腐切24丁</v>
          </cell>
          <cell r="C54" t="str">
            <v>津悅食品有限公司</v>
          </cell>
          <cell r="D54" t="str">
            <v>非基改</v>
          </cell>
          <cell r="E54" t="str">
            <v>津悅</v>
          </cell>
          <cell r="F54" t="str">
            <v>KG</v>
          </cell>
          <cell r="Q54" t="str">
            <v>絞肉埔心</v>
          </cell>
          <cell r="R54" t="str">
            <v>復進</v>
          </cell>
        </row>
        <row r="55">
          <cell r="B55" t="str">
            <v>油豆腐(小四角</v>
          </cell>
          <cell r="C55" t="str">
            <v>津悅食品有限公司</v>
          </cell>
          <cell r="D55" t="str">
            <v>非基改</v>
          </cell>
          <cell r="E55" t="str">
            <v>津悅</v>
          </cell>
          <cell r="F55" t="str">
            <v>KG</v>
          </cell>
          <cell r="Q55" t="str">
            <v>雞丁埔心</v>
          </cell>
          <cell r="R55" t="str">
            <v>超秦</v>
          </cell>
        </row>
        <row r="56">
          <cell r="B56" t="str">
            <v>N油豆腐(大四角</v>
          </cell>
          <cell r="C56" t="str">
            <v>永洲食品有限公司</v>
          </cell>
          <cell r="D56" t="str">
            <v>非基改</v>
          </cell>
          <cell r="E56" t="str">
            <v>永洲食品</v>
          </cell>
          <cell r="F56" t="str">
            <v>個</v>
          </cell>
          <cell r="Q56" t="str">
            <v>大骨草漯</v>
          </cell>
          <cell r="R56" t="str">
            <v>嘉一香</v>
          </cell>
        </row>
        <row r="57">
          <cell r="B57" t="str">
            <v>N芝麻豆腐</v>
          </cell>
          <cell r="D57" t="str">
            <v>非基改</v>
          </cell>
          <cell r="E57" t="str">
            <v>名記豆腐</v>
          </cell>
          <cell r="F57" t="str">
            <v>KG</v>
          </cell>
          <cell r="Q57" t="str">
            <v>白米(產草漯</v>
          </cell>
          <cell r="R57" t="str">
            <v>陸榖米行</v>
          </cell>
        </row>
        <row r="58">
          <cell r="B58" t="str">
            <v>黃干絲</v>
          </cell>
          <cell r="C58" t="str">
            <v>津悅食品有限公司</v>
          </cell>
          <cell r="D58" t="str">
            <v>非基改</v>
          </cell>
          <cell r="E58" t="str">
            <v>津悅</v>
          </cell>
          <cell r="F58" t="str">
            <v>KG</v>
          </cell>
          <cell r="Q58" t="str">
            <v>肉柳草漯</v>
          </cell>
          <cell r="R58" t="str">
            <v>復進</v>
          </cell>
        </row>
        <row r="59">
          <cell r="B59" t="str">
            <v>油豆腐(小三角</v>
          </cell>
          <cell r="C59" t="str">
            <v>津悅食品有限公司</v>
          </cell>
          <cell r="D59" t="str">
            <v>非基改</v>
          </cell>
          <cell r="E59" t="str">
            <v>津悅</v>
          </cell>
          <cell r="F59" t="str">
            <v>KG</v>
          </cell>
          <cell r="Q59" t="str">
            <v>絞肉草漯</v>
          </cell>
          <cell r="R59" t="str">
            <v>泰安</v>
          </cell>
        </row>
        <row r="60">
          <cell r="B60" t="str">
            <v>N油豆腐(大三角</v>
          </cell>
          <cell r="C60" t="str">
            <v>宏旭食品企業有限公司</v>
          </cell>
          <cell r="D60" t="str">
            <v>基改</v>
          </cell>
          <cell r="E60" t="str">
            <v>宏旭</v>
          </cell>
          <cell r="F60" t="str">
            <v>KG</v>
          </cell>
          <cell r="Q60" t="str">
            <v>糙米(產草漯</v>
          </cell>
          <cell r="R60" t="str">
            <v>陸榖米行</v>
          </cell>
        </row>
        <row r="61">
          <cell r="B61" t="str">
            <v>豆干片</v>
          </cell>
          <cell r="C61" t="str">
            <v>津悅食品有限公司</v>
          </cell>
          <cell r="D61" t="str">
            <v>非基改</v>
          </cell>
          <cell r="E61" t="str">
            <v>津悅</v>
          </cell>
          <cell r="F61" t="str">
            <v>KG</v>
          </cell>
          <cell r="Q61" t="str">
            <v>四分干丁新街</v>
          </cell>
          <cell r="R61" t="str">
            <v>津悅</v>
          </cell>
        </row>
        <row r="62">
          <cell r="B62" t="str">
            <v>N豆腐餅(有機</v>
          </cell>
          <cell r="D62" t="str">
            <v>非基改</v>
          </cell>
          <cell r="E62" t="str">
            <v>名記豆腐</v>
          </cell>
          <cell r="F62" t="str">
            <v>片</v>
          </cell>
          <cell r="Q62" t="str">
            <v>玉米粒CAS(散新街</v>
          </cell>
          <cell r="R62" t="str">
            <v>首饌</v>
          </cell>
        </row>
        <row r="63">
          <cell r="B63" t="str">
            <v>炸豆包(大</v>
          </cell>
          <cell r="C63" t="str">
            <v>津悅食品有限公司</v>
          </cell>
          <cell r="D63" t="str">
            <v>非基改</v>
          </cell>
          <cell r="E63" t="str">
            <v>津悅</v>
          </cell>
          <cell r="F63" t="str">
            <v>KG</v>
          </cell>
          <cell r="Q63" t="str">
            <v>白米(公新街</v>
          </cell>
          <cell r="R63" t="str">
            <v>新松仁米行</v>
          </cell>
        </row>
        <row r="64">
          <cell r="B64" t="str">
            <v>生豆包(大</v>
          </cell>
          <cell r="C64" t="str">
            <v>津悅食品有限公司</v>
          </cell>
          <cell r="D64" t="str">
            <v>非基改</v>
          </cell>
          <cell r="E64" t="str">
            <v>津悅</v>
          </cell>
          <cell r="F64" t="str">
            <v>KG</v>
          </cell>
          <cell r="Q64" t="str">
            <v>白花菜(冷凍新街</v>
          </cell>
          <cell r="R64" t="str">
            <v>首饌</v>
          </cell>
        </row>
        <row r="65">
          <cell r="B65" t="str">
            <v>N炸豆包</v>
          </cell>
          <cell r="C65" t="str">
            <v>永洲食品有限公司</v>
          </cell>
          <cell r="D65" t="str">
            <v>非基改</v>
          </cell>
          <cell r="E65" t="str">
            <v>永洲食品</v>
          </cell>
          <cell r="F65" t="str">
            <v>KG</v>
          </cell>
          <cell r="Q65" t="str">
            <v>肉丁新街</v>
          </cell>
          <cell r="R65" t="str">
            <v>復進</v>
          </cell>
        </row>
        <row r="66">
          <cell r="B66" t="str">
            <v>義美百頁豆腐</v>
          </cell>
          <cell r="C66" t="str">
            <v>義美食品股份有限公司</v>
          </cell>
          <cell r="D66" t="str">
            <v>400G/盒</v>
          </cell>
          <cell r="E66" t="str">
            <v>祥美</v>
          </cell>
          <cell r="F66" t="str">
            <v>盒</v>
          </cell>
          <cell r="Q66" t="str">
            <v>肉片新街</v>
          </cell>
          <cell r="R66" t="str">
            <v>泰安</v>
          </cell>
        </row>
        <row r="67">
          <cell r="B67" t="str">
            <v>油豆腐(大三角</v>
          </cell>
          <cell r="C67" t="str">
            <v>津悅食品有限公司</v>
          </cell>
          <cell r="E67" t="str">
            <v>津悅</v>
          </cell>
          <cell r="F67" t="str">
            <v>KG</v>
          </cell>
          <cell r="Q67" t="str">
            <v>肉柳新街</v>
          </cell>
          <cell r="R67" t="str">
            <v>復進</v>
          </cell>
        </row>
        <row r="68">
          <cell r="B68" t="str">
            <v>N炸豆包(切4塊</v>
          </cell>
          <cell r="C68" t="str">
            <v>永洲食品有限公司</v>
          </cell>
          <cell r="D68" t="str">
            <v>非基改</v>
          </cell>
          <cell r="E68" t="str">
            <v>永洲食品</v>
          </cell>
          <cell r="F68" t="str">
            <v>KG</v>
          </cell>
          <cell r="Q68" t="str">
            <v>肉絲新街</v>
          </cell>
          <cell r="R68" t="str">
            <v>泰安</v>
          </cell>
        </row>
        <row r="69">
          <cell r="B69" t="str">
            <v>N大溪黑干(切9丁</v>
          </cell>
          <cell r="C69" t="str">
            <v>永洲食品有限公司</v>
          </cell>
          <cell r="D69" t="str">
            <v>非基改</v>
          </cell>
          <cell r="E69" t="str">
            <v>永洲食品</v>
          </cell>
          <cell r="F69" t="str">
            <v>KG</v>
          </cell>
          <cell r="Q69" t="str">
            <v>豆干丁新街</v>
          </cell>
          <cell r="R69" t="str">
            <v>津悅</v>
          </cell>
        </row>
        <row r="70">
          <cell r="B70" t="str">
            <v>N油泡(大</v>
          </cell>
          <cell r="C70" t="str">
            <v>永洲食品有限公司</v>
          </cell>
          <cell r="D70" t="str">
            <v>非基改</v>
          </cell>
          <cell r="E70" t="str">
            <v>永洲食品</v>
          </cell>
          <cell r="F70" t="str">
            <v>KG</v>
          </cell>
          <cell r="Q70" t="str">
            <v>豆干絞碎新街</v>
          </cell>
          <cell r="R70" t="str">
            <v>津悅</v>
          </cell>
        </row>
        <row r="71">
          <cell r="B71" t="str">
            <v>N生豆包</v>
          </cell>
          <cell r="C71" t="str">
            <v>永洲食品有限公司</v>
          </cell>
          <cell r="D71" t="str">
            <v>非基改</v>
          </cell>
          <cell r="E71" t="str">
            <v>永洲食品</v>
          </cell>
          <cell r="F71" t="str">
            <v>KG</v>
          </cell>
          <cell r="Q71" t="str">
            <v>豆腐新街</v>
          </cell>
          <cell r="R71" t="str">
            <v>津悅</v>
          </cell>
        </row>
        <row r="72">
          <cell r="B72" t="str">
            <v>N豆腸(切段</v>
          </cell>
          <cell r="C72" t="str">
            <v>永洲食品有限公司</v>
          </cell>
          <cell r="D72" t="str">
            <v>非基改</v>
          </cell>
          <cell r="E72" t="str">
            <v>永洲食品</v>
          </cell>
          <cell r="F72" t="str">
            <v>KG</v>
          </cell>
          <cell r="Q72" t="str">
            <v>青花菜(冷凍新街</v>
          </cell>
          <cell r="R72" t="str">
            <v>首饌</v>
          </cell>
        </row>
        <row r="73">
          <cell r="B73" t="str">
            <v>N烤麩</v>
          </cell>
          <cell r="C73" t="str">
            <v>永洲食品有限公司</v>
          </cell>
          <cell r="E73" t="str">
            <v>永洲食品</v>
          </cell>
          <cell r="F73" t="str">
            <v>KG</v>
          </cell>
          <cell r="Q73" t="str">
            <v>洗選蛋新街</v>
          </cell>
          <cell r="R73" t="str">
            <v>福商勝</v>
          </cell>
        </row>
        <row r="74">
          <cell r="B74" t="str">
            <v>N素肚(切丁</v>
          </cell>
          <cell r="C74" t="str">
            <v>永洲食品有限公司</v>
          </cell>
          <cell r="E74" t="str">
            <v>永洲食品</v>
          </cell>
          <cell r="F74" t="str">
            <v>KG</v>
          </cell>
          <cell r="Q74" t="str">
            <v>骨腿丁新街</v>
          </cell>
          <cell r="R74" t="str">
            <v>超秦</v>
          </cell>
        </row>
        <row r="75">
          <cell r="B75" t="str">
            <v>蘭花干切</v>
          </cell>
          <cell r="C75" t="str">
            <v>津悅食品有限公司</v>
          </cell>
          <cell r="D75" t="str">
            <v>非基改</v>
          </cell>
          <cell r="E75" t="str">
            <v>津悅</v>
          </cell>
          <cell r="F75" t="str">
            <v>個</v>
          </cell>
          <cell r="Q75" t="str">
            <v>絞肉新街</v>
          </cell>
          <cell r="R75" t="str">
            <v>泰安</v>
          </cell>
        </row>
        <row r="76">
          <cell r="B76" t="str">
            <v>大豆干</v>
          </cell>
          <cell r="C76" t="str">
            <v>津悅食品有限公司</v>
          </cell>
          <cell r="D76" t="str">
            <v>非基改</v>
          </cell>
          <cell r="E76" t="str">
            <v>津悅</v>
          </cell>
          <cell r="F76" t="str">
            <v>KG</v>
          </cell>
          <cell r="Q76" t="str">
            <v>糙米(公新街</v>
          </cell>
          <cell r="R76" t="str">
            <v>新松仁米行</v>
          </cell>
        </row>
        <row r="77">
          <cell r="B77" t="str">
            <v>凍豆腐</v>
          </cell>
          <cell r="C77" t="str">
            <v>津悅食品有限公司</v>
          </cell>
          <cell r="D77" t="str">
            <v>非基改</v>
          </cell>
          <cell r="E77" t="str">
            <v>津悅</v>
          </cell>
          <cell r="F77" t="str">
            <v>KG</v>
          </cell>
          <cell r="Q77" t="str">
            <v>雞丁新街</v>
          </cell>
          <cell r="R77" t="str">
            <v>超秦</v>
          </cell>
        </row>
        <row r="78">
          <cell r="B78" t="str">
            <v>手工炸豆腐70G</v>
          </cell>
          <cell r="C78" t="str">
            <v>津悅食品有限公司</v>
          </cell>
          <cell r="D78" t="str">
            <v>非基改</v>
          </cell>
          <cell r="E78" t="str">
            <v>津悅</v>
          </cell>
          <cell r="F78" t="str">
            <v>個</v>
          </cell>
          <cell r="Q78" t="str">
            <v>麵腸新街</v>
          </cell>
          <cell r="R78" t="str">
            <v>津悅</v>
          </cell>
        </row>
        <row r="79">
          <cell r="B79" t="str">
            <v>N腐竹(長條</v>
          </cell>
          <cell r="E79" t="str">
            <v>定翔</v>
          </cell>
          <cell r="F79" t="str">
            <v>KG</v>
          </cell>
          <cell r="Q79" t="str">
            <v>白米(公新興</v>
          </cell>
          <cell r="R79" t="str">
            <v>順隆米行</v>
          </cell>
        </row>
        <row r="80">
          <cell r="B80" t="str">
            <v>油片</v>
          </cell>
          <cell r="C80" t="str">
            <v>津悅食品有限公司</v>
          </cell>
          <cell r="D80" t="str">
            <v>非基改</v>
          </cell>
          <cell r="E80" t="str">
            <v>津悅</v>
          </cell>
          <cell r="F80" t="str">
            <v>KG</v>
          </cell>
          <cell r="Q80" t="str">
            <v>肉丁新興</v>
          </cell>
          <cell r="R80" t="str">
            <v>復進</v>
          </cell>
        </row>
        <row r="81">
          <cell r="B81" t="str">
            <v>小豆干</v>
          </cell>
          <cell r="C81" t="str">
            <v>津悅食品有限公司</v>
          </cell>
          <cell r="D81" t="str">
            <v>非基改</v>
          </cell>
          <cell r="E81" t="str">
            <v>津悅</v>
          </cell>
          <cell r="F81" t="str">
            <v>KG</v>
          </cell>
          <cell r="Q81" t="str">
            <v>肉片新興</v>
          </cell>
          <cell r="R81" t="str">
            <v>泰安</v>
          </cell>
        </row>
        <row r="82">
          <cell r="B82" t="str">
            <v>豆漿5K</v>
          </cell>
          <cell r="C82" t="str">
            <v>津悅食品有限公司</v>
          </cell>
          <cell r="D82" t="str">
            <v>非基改</v>
          </cell>
          <cell r="E82" t="str">
            <v>津悅</v>
          </cell>
          <cell r="F82" t="str">
            <v>包</v>
          </cell>
          <cell r="Q82" t="str">
            <v>肉柳新興</v>
          </cell>
          <cell r="R82" t="str">
            <v>復進</v>
          </cell>
        </row>
        <row r="83">
          <cell r="B83" t="str">
            <v>中華豆腐</v>
          </cell>
          <cell r="C83" t="str">
            <v>中華食品實業</v>
          </cell>
          <cell r="D83" t="str">
            <v>非基改</v>
          </cell>
          <cell r="E83" t="str">
            <v>駿揚</v>
          </cell>
          <cell r="F83" t="str">
            <v>盒</v>
          </cell>
          <cell r="Q83" t="str">
            <v>肉絲新興</v>
          </cell>
          <cell r="R83" t="str">
            <v>泰安</v>
          </cell>
        </row>
        <row r="84">
          <cell r="B84" t="str">
            <v>豆漿2K</v>
          </cell>
          <cell r="E84" t="str">
            <v>津悅</v>
          </cell>
          <cell r="F84" t="str">
            <v>包</v>
          </cell>
          <cell r="I84" t="str">
            <v>12/28傳</v>
          </cell>
          <cell r="Q84" t="str">
            <v>骨腿丁新興</v>
          </cell>
          <cell r="R84" t="str">
            <v>超秦</v>
          </cell>
        </row>
        <row r="85">
          <cell r="B85" t="str">
            <v>素肉絲</v>
          </cell>
          <cell r="C85" t="str">
            <v>津悅食品有限公司</v>
          </cell>
          <cell r="D85" t="str">
            <v>1k/非</v>
          </cell>
          <cell r="E85" t="str">
            <v>津悅</v>
          </cell>
          <cell r="F85" t="str">
            <v>包</v>
          </cell>
          <cell r="Q85" t="str">
            <v>絞肉新興</v>
          </cell>
          <cell r="R85" t="str">
            <v>泰安</v>
          </cell>
        </row>
        <row r="86">
          <cell r="B86" t="str">
            <v>素肉片</v>
          </cell>
          <cell r="C86" t="str">
            <v>津悅食品有限公司</v>
          </cell>
          <cell r="D86" t="str">
            <v>1k/非基改</v>
          </cell>
          <cell r="E86" t="str">
            <v>津悅</v>
          </cell>
          <cell r="F86" t="str">
            <v>包</v>
          </cell>
          <cell r="Q86" t="str">
            <v>糙米(公新興</v>
          </cell>
          <cell r="R86" t="str">
            <v>順隆米行</v>
          </cell>
        </row>
        <row r="87">
          <cell r="B87" t="str">
            <v>素絞肉</v>
          </cell>
          <cell r="C87" t="str">
            <v>津悅食品有限公司</v>
          </cell>
          <cell r="D87" t="str">
            <v>1k/非基改</v>
          </cell>
          <cell r="E87" t="str">
            <v>津悅</v>
          </cell>
          <cell r="F87" t="str">
            <v>包</v>
          </cell>
          <cell r="Q87" t="str">
            <v>雞丁新興</v>
          </cell>
          <cell r="R87" t="str">
            <v>超秦</v>
          </cell>
        </row>
        <row r="88">
          <cell r="B88" t="str">
            <v>素肉塊</v>
          </cell>
          <cell r="C88" t="str">
            <v>津悅食品有限公司</v>
          </cell>
          <cell r="D88" t="str">
            <v>1k/非基改</v>
          </cell>
          <cell r="E88" t="str">
            <v>津悅</v>
          </cell>
          <cell r="F88" t="str">
            <v>包</v>
          </cell>
          <cell r="Q88" t="str">
            <v>大骨楊心</v>
          </cell>
          <cell r="R88" t="str">
            <v>永軒</v>
          </cell>
        </row>
        <row r="89">
          <cell r="B89" t="str">
            <v>N豆腐小丁</v>
          </cell>
          <cell r="C89" t="str">
            <v>永洲食品有限公司</v>
          </cell>
          <cell r="D89" t="str">
            <v>非基改</v>
          </cell>
          <cell r="E89" t="str">
            <v>永洲食品</v>
          </cell>
          <cell r="F89" t="str">
            <v>KG</v>
          </cell>
          <cell r="Q89" t="str">
            <v>大溪黑干(切9丁楊心</v>
          </cell>
          <cell r="R89" t="str">
            <v>津悅</v>
          </cell>
        </row>
        <row r="90">
          <cell r="B90" t="str">
            <v>N生豆包(基改</v>
          </cell>
          <cell r="C90" t="str">
            <v>宏旭食品企業有限公司</v>
          </cell>
          <cell r="E90" t="str">
            <v>宏旭</v>
          </cell>
          <cell r="F90" t="str">
            <v>KG</v>
          </cell>
          <cell r="Q90" t="str">
            <v>四分干丁楊心</v>
          </cell>
          <cell r="R90" t="str">
            <v>津悅</v>
          </cell>
        </row>
        <row r="91">
          <cell r="B91" t="str">
            <v>N凍豆腐</v>
          </cell>
          <cell r="C91" t="str">
            <v>永洲食品有限公司</v>
          </cell>
          <cell r="D91" t="str">
            <v>非基改</v>
          </cell>
          <cell r="E91" t="str">
            <v>永洲食品</v>
          </cell>
          <cell r="F91" t="str">
            <v>KG</v>
          </cell>
          <cell r="Q91" t="str">
            <v>白油麵楊心</v>
          </cell>
          <cell r="R91" t="str">
            <v>東寶</v>
          </cell>
        </row>
        <row r="92">
          <cell r="B92" t="str">
            <v>炸細油豆腐55G</v>
          </cell>
          <cell r="C92" t="str">
            <v>津悅食品有限公司</v>
          </cell>
          <cell r="D92" t="str">
            <v>非基改</v>
          </cell>
          <cell r="E92" t="str">
            <v>津悅</v>
          </cell>
          <cell r="F92" t="str">
            <v>個</v>
          </cell>
          <cell r="Q92" t="str">
            <v>全瘦絞肉楊心</v>
          </cell>
          <cell r="R92" t="str">
            <v>永軒</v>
          </cell>
        </row>
        <row r="93">
          <cell r="B93" t="str">
            <v>百頁豆腐切片</v>
          </cell>
          <cell r="C93" t="str">
            <v>道霖</v>
          </cell>
          <cell r="E93" t="str">
            <v>宇衫</v>
          </cell>
          <cell r="F93" t="str">
            <v>KG</v>
          </cell>
          <cell r="Q93" t="str">
            <v>百頁豆腐切24丁楊心</v>
          </cell>
          <cell r="R93" t="str">
            <v>津悅</v>
          </cell>
        </row>
        <row r="94">
          <cell r="B94" t="str">
            <v>N百頁豆腐切12丁</v>
          </cell>
          <cell r="C94" t="str">
            <v>道霖</v>
          </cell>
          <cell r="E94" t="str">
            <v>宇衫</v>
          </cell>
          <cell r="F94" t="str">
            <v>KG</v>
          </cell>
          <cell r="Q94" t="str">
            <v>肉丁楊心</v>
          </cell>
          <cell r="R94" t="str">
            <v>永軒</v>
          </cell>
        </row>
        <row r="95">
          <cell r="B95" t="str">
            <v>百頁豆腐切24丁</v>
          </cell>
          <cell r="C95" t="str">
            <v>道霖</v>
          </cell>
          <cell r="E95" t="str">
            <v>宇衫</v>
          </cell>
          <cell r="F95" t="str">
            <v>KG</v>
          </cell>
          <cell r="Q95" t="str">
            <v>肉片楊心</v>
          </cell>
          <cell r="R95" t="str">
            <v>永軒</v>
          </cell>
        </row>
        <row r="96">
          <cell r="B96" t="str">
            <v>百頁豆腐</v>
          </cell>
          <cell r="C96" t="str">
            <v>道霖</v>
          </cell>
          <cell r="E96" t="str">
            <v>宇衫</v>
          </cell>
          <cell r="F96" t="str">
            <v>KG</v>
          </cell>
          <cell r="Q96" t="str">
            <v>肉柳楊心</v>
          </cell>
          <cell r="R96" t="str">
            <v>永軒</v>
          </cell>
        </row>
        <row r="97">
          <cell r="B97" t="str">
            <v>嫩油丁</v>
          </cell>
          <cell r="E97" t="str">
            <v>津悅</v>
          </cell>
          <cell r="F97" t="str">
            <v>KG</v>
          </cell>
          <cell r="Q97" t="str">
            <v>肉絲楊心</v>
          </cell>
          <cell r="R97" t="str">
            <v>永軒</v>
          </cell>
        </row>
        <row r="98">
          <cell r="B98" t="str">
            <v>N素粉絲捲</v>
          </cell>
          <cell r="C98" t="str">
            <v>津悅食品有限公司</v>
          </cell>
          <cell r="D98" t="str">
            <v>55g*28條</v>
          </cell>
          <cell r="E98" t="str">
            <v>津悅</v>
          </cell>
          <cell r="F98" t="str">
            <v>盒</v>
          </cell>
          <cell r="Q98" t="str">
            <v>豆干片楊心</v>
          </cell>
          <cell r="R98" t="str">
            <v>津悅</v>
          </cell>
        </row>
        <row r="99">
          <cell r="B99" t="str">
            <v>N炸豆包(基改</v>
          </cell>
          <cell r="C99" t="str">
            <v>宏旭食品企業有限公司</v>
          </cell>
          <cell r="E99" t="str">
            <v>宏旭</v>
          </cell>
          <cell r="F99" t="str">
            <v>KG</v>
          </cell>
          <cell r="Q99" t="str">
            <v>豆干絞碎楊心</v>
          </cell>
          <cell r="R99" t="str">
            <v>津悅</v>
          </cell>
        </row>
        <row r="100">
          <cell r="B100" t="str">
            <v>N素粉絲捲(炸</v>
          </cell>
          <cell r="C100" t="str">
            <v>津悅</v>
          </cell>
          <cell r="D100" t="str">
            <v>55g*29條</v>
          </cell>
          <cell r="E100" t="str">
            <v>津悅</v>
          </cell>
          <cell r="F100" t="str">
            <v>盒</v>
          </cell>
          <cell r="Q100" t="str">
            <v>油豆腐丁楊心</v>
          </cell>
          <cell r="R100" t="str">
            <v>津悅</v>
          </cell>
        </row>
        <row r="101">
          <cell r="B101" t="str">
            <v>N百頁豆腐</v>
          </cell>
          <cell r="C101" t="str">
            <v>宏旭食品企業有限公司</v>
          </cell>
          <cell r="E101" t="str">
            <v>宏旭</v>
          </cell>
          <cell r="F101" t="str">
            <v>KG</v>
          </cell>
          <cell r="Q101" t="str">
            <v>凍豆腐楊心</v>
          </cell>
          <cell r="R101" t="str">
            <v>津悅</v>
          </cell>
        </row>
        <row r="102">
          <cell r="B102" t="str">
            <v>N素什錦燒切片</v>
          </cell>
          <cell r="C102" t="str">
            <v>津悅食品有限公司</v>
          </cell>
          <cell r="E102" t="str">
            <v>津悅</v>
          </cell>
          <cell r="F102" t="str">
            <v>KG</v>
          </cell>
          <cell r="Q102" t="str">
            <v>海帶結楊心</v>
          </cell>
          <cell r="R102" t="str">
            <v>津悅</v>
          </cell>
        </row>
        <row r="103">
          <cell r="B103" t="str">
            <v>N紅百頁切片</v>
          </cell>
          <cell r="C103" t="str">
            <v>津悅食品有限公司</v>
          </cell>
          <cell r="E103" t="str">
            <v>津悅</v>
          </cell>
          <cell r="F103" t="str">
            <v>KG</v>
          </cell>
          <cell r="Q103" t="str">
            <v>烏龍麵(小楊心</v>
          </cell>
          <cell r="R103" t="str">
            <v>東寶</v>
          </cell>
        </row>
        <row r="104">
          <cell r="B104" t="str">
            <v>豆腐4K</v>
          </cell>
          <cell r="E104" t="str">
            <v>中港興</v>
          </cell>
          <cell r="F104" t="str">
            <v>箱</v>
          </cell>
          <cell r="Q104" t="str">
            <v>骨腿丁楊心</v>
          </cell>
          <cell r="R104" t="str">
            <v>超秦</v>
          </cell>
        </row>
        <row r="105">
          <cell r="B105" t="str">
            <v>豆腐1K</v>
          </cell>
          <cell r="E105" t="str">
            <v>中港興</v>
          </cell>
          <cell r="F105" t="str">
            <v>盒</v>
          </cell>
          <cell r="Q105" t="str">
            <v>排骨丁楊心</v>
          </cell>
          <cell r="R105" t="str">
            <v>永軒</v>
          </cell>
        </row>
        <row r="106">
          <cell r="B106" t="str">
            <v>白玉切片</v>
          </cell>
          <cell r="D106" t="str">
            <v>3K/包</v>
          </cell>
          <cell r="E106" t="str">
            <v>中港興</v>
          </cell>
          <cell r="F106" t="str">
            <v>包</v>
          </cell>
          <cell r="Q106" t="str">
            <v>絞肉楊心</v>
          </cell>
          <cell r="R106" t="str">
            <v>永軒</v>
          </cell>
        </row>
        <row r="107">
          <cell r="B107" t="str">
            <v>油豆腐(嫩四角</v>
          </cell>
          <cell r="D107" t="str">
            <v>30個/盒</v>
          </cell>
          <cell r="E107" t="str">
            <v>中港興</v>
          </cell>
          <cell r="F107" t="str">
            <v>個</v>
          </cell>
          <cell r="Q107" t="str">
            <v>雞丁楊心</v>
          </cell>
          <cell r="R107" t="str">
            <v>超秦</v>
          </cell>
        </row>
        <row r="108">
          <cell r="B108" t="str">
            <v>油片(切絲</v>
          </cell>
          <cell r="C108" t="str">
            <v>津悅食品有限公司</v>
          </cell>
          <cell r="D108" t="str">
            <v>非基改</v>
          </cell>
          <cell r="E108" t="str">
            <v>津悅</v>
          </cell>
          <cell r="F108" t="str">
            <v>KG</v>
          </cell>
          <cell r="Q108" t="str">
            <v>玉米粒CAS(散楊明</v>
          </cell>
          <cell r="R108" t="str">
            <v>首饌</v>
          </cell>
        </row>
        <row r="109">
          <cell r="B109" t="str">
            <v>N白干絲(切</v>
          </cell>
          <cell r="C109" t="str">
            <v>永洲食品有限公司</v>
          </cell>
          <cell r="E109" t="str">
            <v>永洲食品</v>
          </cell>
          <cell r="F109" t="str">
            <v>KG</v>
          </cell>
          <cell r="Q109" t="str">
            <v>白米(公楊明</v>
          </cell>
          <cell r="R109" t="str">
            <v>新松仁米行</v>
          </cell>
        </row>
        <row r="110">
          <cell r="B110" t="str">
            <v>白干絲(切</v>
          </cell>
          <cell r="C110" t="str">
            <v>津悅食品有限公司</v>
          </cell>
          <cell r="E110" t="str">
            <v>津悅</v>
          </cell>
          <cell r="F110" t="str">
            <v>KG</v>
          </cell>
          <cell r="Q110" t="str">
            <v>白油麵楊明</v>
          </cell>
          <cell r="R110" t="str">
            <v>東寶</v>
          </cell>
        </row>
        <row r="111">
          <cell r="B111" t="str">
            <v>油豆腐(嫩三角</v>
          </cell>
          <cell r="D111" t="str">
            <v>50個/箱</v>
          </cell>
          <cell r="E111" t="str">
            <v>中港興</v>
          </cell>
          <cell r="F111" t="str">
            <v>個</v>
          </cell>
          <cell r="Q111" t="str">
            <v>白花菜(冷凍楊明</v>
          </cell>
          <cell r="R111" t="str">
            <v>首饌</v>
          </cell>
        </row>
        <row r="112">
          <cell r="B112" t="str">
            <v>豆丸子</v>
          </cell>
          <cell r="D112" t="str">
            <v>25g/粒</v>
          </cell>
          <cell r="E112" t="str">
            <v>中港興</v>
          </cell>
          <cell r="F112" t="str">
            <v>包</v>
          </cell>
          <cell r="Q112" t="str">
            <v>肉丁楊明</v>
          </cell>
          <cell r="R112" t="str">
            <v>泰安</v>
          </cell>
        </row>
        <row r="113">
          <cell r="B113" t="str">
            <v>素火腿丁</v>
          </cell>
          <cell r="D113" t="str">
            <v>1k/包</v>
          </cell>
          <cell r="E113" t="str">
            <v>中港興</v>
          </cell>
          <cell r="F113" t="str">
            <v>包</v>
          </cell>
          <cell r="Q113" t="str">
            <v>肉片楊明</v>
          </cell>
          <cell r="R113" t="str">
            <v>泰安</v>
          </cell>
        </row>
        <row r="114">
          <cell r="B114" t="str">
            <v>米Q糕1.2K</v>
          </cell>
          <cell r="D114" t="str">
            <v/>
          </cell>
          <cell r="E114" t="str">
            <v>中港興</v>
          </cell>
          <cell r="F114" t="str">
            <v>包</v>
          </cell>
          <cell r="Q114" t="str">
            <v>肉柳楊明</v>
          </cell>
          <cell r="R114" t="str">
            <v>復進</v>
          </cell>
        </row>
        <row r="115">
          <cell r="B115" t="str">
            <v>N烤麩850G</v>
          </cell>
          <cell r="C115" t="str">
            <v>中港興食品股份有限公司</v>
          </cell>
          <cell r="E115" t="str">
            <v>中港興</v>
          </cell>
          <cell r="F115" t="str">
            <v>包</v>
          </cell>
          <cell r="Q115" t="str">
            <v>肉絲楊明</v>
          </cell>
          <cell r="R115" t="str">
            <v>泰安</v>
          </cell>
        </row>
        <row r="116">
          <cell r="B116" t="str">
            <v>烤麩3.6K</v>
          </cell>
          <cell r="D116" t="str">
            <v/>
          </cell>
          <cell r="E116" t="str">
            <v>中港興</v>
          </cell>
          <cell r="F116" t="str">
            <v>包</v>
          </cell>
          <cell r="Q116" t="str">
            <v>青花菜(冷凍楊明</v>
          </cell>
          <cell r="R116" t="str">
            <v>首饌</v>
          </cell>
        </row>
        <row r="117">
          <cell r="B117" t="str">
            <v>生豆包</v>
          </cell>
          <cell r="D117" t="str">
            <v>50-60G</v>
          </cell>
          <cell r="E117" t="str">
            <v>中港興</v>
          </cell>
          <cell r="F117" t="str">
            <v>KG</v>
          </cell>
          <cell r="Q117" t="str">
            <v>洗選蛋楊明</v>
          </cell>
          <cell r="R117" t="str">
            <v>禾品</v>
          </cell>
        </row>
        <row r="118">
          <cell r="B118" t="str">
            <v>N炸豆包(小</v>
          </cell>
          <cell r="C118" t="str">
            <v>津悅食品有限公司</v>
          </cell>
          <cell r="D118" t="str">
            <v>非基改</v>
          </cell>
          <cell r="E118" t="str">
            <v>津悅</v>
          </cell>
          <cell r="F118" t="str">
            <v>KG</v>
          </cell>
          <cell r="Q118" t="str">
            <v>骨腿丁楊明</v>
          </cell>
          <cell r="R118" t="str">
            <v>超秦</v>
          </cell>
        </row>
        <row r="119">
          <cell r="B119" t="str">
            <v>油豆腐丁(傳統</v>
          </cell>
          <cell r="E119" t="str">
            <v>中港興</v>
          </cell>
          <cell r="F119" t="str">
            <v>KG</v>
          </cell>
          <cell r="Q119" t="str">
            <v>絞肉楊明</v>
          </cell>
          <cell r="R119" t="str">
            <v>泰安</v>
          </cell>
        </row>
        <row r="120">
          <cell r="B120" t="str">
            <v>油豆腐(傳統三</v>
          </cell>
          <cell r="D120" t="str">
            <v>25g/三角</v>
          </cell>
          <cell r="E120" t="str">
            <v>中港興</v>
          </cell>
          <cell r="F120" t="str">
            <v>KG</v>
          </cell>
          <cell r="Q120" t="str">
            <v>黃油麵楊明</v>
          </cell>
          <cell r="R120" t="str">
            <v>東寶</v>
          </cell>
        </row>
        <row r="121">
          <cell r="B121" t="str">
            <v>油豆腐(傳統四</v>
          </cell>
          <cell r="D121" t="str">
            <v>45g/四角</v>
          </cell>
          <cell r="E121" t="str">
            <v>中港興</v>
          </cell>
          <cell r="F121" t="str">
            <v>KG</v>
          </cell>
          <cell r="Q121" t="str">
            <v>糙米(公楊明</v>
          </cell>
          <cell r="R121" t="str">
            <v>新松仁米行</v>
          </cell>
        </row>
        <row r="122">
          <cell r="B122" t="str">
            <v>百頁豆腐(煙燻</v>
          </cell>
          <cell r="D122" t="str">
            <v>16條/包</v>
          </cell>
          <cell r="E122" t="str">
            <v>中港興</v>
          </cell>
          <cell r="F122" t="str">
            <v>包</v>
          </cell>
          <cell r="Q122" t="str">
            <v>雞丁楊明</v>
          </cell>
          <cell r="R122" t="str">
            <v>超秦</v>
          </cell>
        </row>
        <row r="123">
          <cell r="B123" t="str">
            <v>小豆干(黃</v>
          </cell>
          <cell r="D123" t="str">
            <v>27G/個</v>
          </cell>
          <cell r="E123" t="str">
            <v>中港興</v>
          </cell>
          <cell r="F123" t="str">
            <v>KG</v>
          </cell>
          <cell r="Q123" t="str">
            <v>三色丁CAS興國</v>
          </cell>
          <cell r="R123" t="str">
            <v>嘉鹿</v>
          </cell>
        </row>
        <row r="124">
          <cell r="B124" t="str">
            <v>四分干(黃</v>
          </cell>
          <cell r="E124" t="str">
            <v>中港興</v>
          </cell>
          <cell r="F124" t="str">
            <v>KG</v>
          </cell>
          <cell r="Q124" t="str">
            <v>三節翅興國</v>
          </cell>
          <cell r="R124" t="str">
            <v>超秦</v>
          </cell>
        </row>
        <row r="125">
          <cell r="B125" t="str">
            <v>豆干丁(黃</v>
          </cell>
          <cell r="E125" t="str">
            <v>中港興</v>
          </cell>
          <cell r="F125" t="str">
            <v>KG</v>
          </cell>
          <cell r="Q125" t="str">
            <v>三層肉興國</v>
          </cell>
          <cell r="R125" t="str">
            <v>聯盛</v>
          </cell>
        </row>
        <row r="126">
          <cell r="B126" t="str">
            <v>碎豆干(黃</v>
          </cell>
          <cell r="E126" t="str">
            <v>中港興</v>
          </cell>
          <cell r="F126" t="str">
            <v>KG</v>
          </cell>
          <cell r="Q126" t="str">
            <v>上肉丁興國</v>
          </cell>
          <cell r="R126" t="str">
            <v>聯盛</v>
          </cell>
        </row>
        <row r="127">
          <cell r="B127" t="str">
            <v>豆腐5K(粗</v>
          </cell>
          <cell r="C127" t="str">
            <v>津悅食品有限公司</v>
          </cell>
          <cell r="D127" t="str">
            <v>非基改</v>
          </cell>
          <cell r="E127" t="str">
            <v>津悅</v>
          </cell>
          <cell r="F127" t="str">
            <v>盤</v>
          </cell>
          <cell r="Q127" t="str">
            <v>土雞丁興國</v>
          </cell>
          <cell r="R127" t="str">
            <v>超秦</v>
          </cell>
        </row>
        <row r="128">
          <cell r="B128" t="str">
            <v>素雞(切片</v>
          </cell>
          <cell r="C128" t="str">
            <v>津悅食品有限公司</v>
          </cell>
          <cell r="D128" t="str">
            <v>非基改</v>
          </cell>
          <cell r="E128" t="str">
            <v>津悅</v>
          </cell>
          <cell r="F128" t="str">
            <v>KG</v>
          </cell>
          <cell r="Q128" t="str">
            <v>土雞胸丁興國</v>
          </cell>
          <cell r="R128" t="str">
            <v>超秦</v>
          </cell>
        </row>
        <row r="129">
          <cell r="B129" t="str">
            <v>素紫米糕450G</v>
          </cell>
          <cell r="C129" t="str">
            <v>米加</v>
          </cell>
          <cell r="E129" t="str">
            <v>津悅</v>
          </cell>
          <cell r="F129" t="str">
            <v>條</v>
          </cell>
          <cell r="Q129" t="str">
            <v>大骨興國</v>
          </cell>
          <cell r="R129" t="str">
            <v>聯盛</v>
          </cell>
        </row>
        <row r="130">
          <cell r="B130" t="str">
            <v>N素小卷230G</v>
          </cell>
          <cell r="C130" t="str">
            <v>宏旭食品企業有限公司</v>
          </cell>
          <cell r="E130" t="str">
            <v>宏旭</v>
          </cell>
          <cell r="F130" t="str">
            <v>盒</v>
          </cell>
          <cell r="Q130" t="str">
            <v>小里肌肉興國</v>
          </cell>
          <cell r="R130" t="str">
            <v>聯盛</v>
          </cell>
        </row>
        <row r="131">
          <cell r="B131" t="str">
            <v>N素豬血糕450G</v>
          </cell>
          <cell r="C131" t="str">
            <v>宏旭食品企業有限公司</v>
          </cell>
          <cell r="E131" t="str">
            <v>宏旭</v>
          </cell>
          <cell r="F131" t="str">
            <v>條</v>
          </cell>
          <cell r="Q131" t="str">
            <v>五花肉興國</v>
          </cell>
          <cell r="R131" t="str">
            <v>聯盛</v>
          </cell>
        </row>
        <row r="132">
          <cell r="B132" t="str">
            <v>N素豬肝600G</v>
          </cell>
          <cell r="C132" t="str">
            <v>宏旭食品企業有限公司</v>
          </cell>
          <cell r="E132" t="str">
            <v>宏旭</v>
          </cell>
          <cell r="F132" t="str">
            <v>包</v>
          </cell>
          <cell r="Q132" t="str">
            <v>五花肉丁興國</v>
          </cell>
          <cell r="R132" t="str">
            <v>聯盛</v>
          </cell>
        </row>
        <row r="133">
          <cell r="B133" t="str">
            <v>N素花枝600G</v>
          </cell>
          <cell r="C133" t="str">
            <v>宏旭食品企業有限公司</v>
          </cell>
          <cell r="E133" t="str">
            <v>宏旭</v>
          </cell>
          <cell r="F133" t="str">
            <v>包</v>
          </cell>
          <cell r="Q133" t="str">
            <v>五花肉片興國</v>
          </cell>
          <cell r="R133" t="str">
            <v>聯盛</v>
          </cell>
        </row>
        <row r="134">
          <cell r="B134" t="str">
            <v>N素魷魚600G</v>
          </cell>
          <cell r="C134" t="str">
            <v>宏旭食品企業有限公司</v>
          </cell>
          <cell r="E134" t="str">
            <v>宏旭</v>
          </cell>
          <cell r="F134" t="str">
            <v>包</v>
          </cell>
          <cell r="Q134" t="str">
            <v>五花肉絲興國</v>
          </cell>
          <cell r="R134" t="str">
            <v>聯盛</v>
          </cell>
        </row>
        <row r="135">
          <cell r="B135" t="str">
            <v>素豬血糕480G</v>
          </cell>
          <cell r="C135" t="str">
            <v>隨意有限公司</v>
          </cell>
          <cell r="E135" t="str">
            <v>現購王哥</v>
          </cell>
          <cell r="F135" t="str">
            <v>條</v>
          </cell>
          <cell r="Q135" t="str">
            <v>五花絞肉興國</v>
          </cell>
          <cell r="R135" t="str">
            <v>聯盛</v>
          </cell>
        </row>
        <row r="136">
          <cell r="B136" t="str">
            <v>素雞</v>
          </cell>
          <cell r="D136" t="str">
            <v>150G</v>
          </cell>
          <cell r="E136" t="str">
            <v>宇佃興</v>
          </cell>
          <cell r="F136" t="str">
            <v>包</v>
          </cell>
          <cell r="Q136" t="str">
            <v>去骨腿排肉興國</v>
          </cell>
          <cell r="R136" t="str">
            <v>超秦</v>
          </cell>
        </row>
        <row r="137">
          <cell r="B137" t="str">
            <v>N五香豆干(基改</v>
          </cell>
          <cell r="C137" t="str">
            <v>宏旭食品企業有限公司</v>
          </cell>
          <cell r="E137" t="str">
            <v>宏旭</v>
          </cell>
          <cell r="F137" t="str">
            <v>KG</v>
          </cell>
          <cell r="Q137" t="str">
            <v>去骨腿排肉興國</v>
          </cell>
          <cell r="R137" t="str">
            <v>超秦</v>
          </cell>
        </row>
        <row r="138">
          <cell r="B138" t="str">
            <v>N四分干丁</v>
          </cell>
          <cell r="C138" t="str">
            <v>永洲食品有限公司</v>
          </cell>
          <cell r="D138" t="str">
            <v>非基改</v>
          </cell>
          <cell r="E138" t="str">
            <v>永洲食品</v>
          </cell>
          <cell r="F138" t="str">
            <v>KG</v>
          </cell>
          <cell r="Q138" t="str">
            <v>正小排興國</v>
          </cell>
          <cell r="R138" t="str">
            <v>聯盛</v>
          </cell>
        </row>
        <row r="139">
          <cell r="B139" t="str">
            <v>豆干(切4條</v>
          </cell>
          <cell r="C139" t="str">
            <v>津悅食品有限公司</v>
          </cell>
          <cell r="D139" t="str">
            <v>非基改</v>
          </cell>
          <cell r="E139" t="str">
            <v>津悅</v>
          </cell>
          <cell r="F139" t="str">
            <v>KG</v>
          </cell>
          <cell r="Q139" t="str">
            <v>玉米粒CAS興國</v>
          </cell>
          <cell r="R139" t="str">
            <v>嘉鹿</v>
          </cell>
        </row>
        <row r="140">
          <cell r="B140" t="str">
            <v>五香豆干</v>
          </cell>
          <cell r="D140" t="str">
            <v>3公斤真空包</v>
          </cell>
          <cell r="E140" t="str">
            <v>宇佃興</v>
          </cell>
          <cell r="F140" t="str">
            <v>包</v>
          </cell>
          <cell r="Q140" t="str">
            <v>白花菜CAS興國</v>
          </cell>
          <cell r="R140" t="str">
            <v>嘉鹿</v>
          </cell>
        </row>
        <row r="141">
          <cell r="B141" t="str">
            <v>素紫米糕切片</v>
          </cell>
          <cell r="D141" t="str">
            <v>3K/包</v>
          </cell>
          <cell r="E141" t="str">
            <v>芃呈</v>
          </cell>
          <cell r="F141" t="str">
            <v>包</v>
          </cell>
          <cell r="Q141" t="str">
            <v>仿土雞丁興國</v>
          </cell>
          <cell r="R141" t="str">
            <v>超秦</v>
          </cell>
        </row>
        <row r="142">
          <cell r="B142" t="str">
            <v>N大溪黑干(基改</v>
          </cell>
          <cell r="C142" t="str">
            <v>宏旭食品企業有限公司</v>
          </cell>
          <cell r="E142" t="str">
            <v>宏旭</v>
          </cell>
          <cell r="F142" t="str">
            <v>片</v>
          </cell>
          <cell r="Q142" t="str">
            <v>光雞興國</v>
          </cell>
          <cell r="R142" t="str">
            <v>超秦</v>
          </cell>
        </row>
        <row r="143">
          <cell r="B143" t="str">
            <v>百頁豆腐</v>
          </cell>
          <cell r="C143" t="str">
            <v>津悅食品有限公司</v>
          </cell>
          <cell r="D143" t="str">
            <v>非基改</v>
          </cell>
          <cell r="E143" t="str">
            <v>津悅</v>
          </cell>
          <cell r="F143" t="str">
            <v>KG</v>
          </cell>
          <cell r="Q143" t="str">
            <v>光雞丁興國</v>
          </cell>
          <cell r="R143" t="str">
            <v>超秦</v>
          </cell>
        </row>
        <row r="144">
          <cell r="B144" t="str">
            <v>大溪黑干(切6丁</v>
          </cell>
          <cell r="C144" t="str">
            <v>津悅食品有限公司</v>
          </cell>
          <cell r="D144" t="str">
            <v>非基改</v>
          </cell>
          <cell r="E144" t="str">
            <v>津悅</v>
          </cell>
          <cell r="F144" t="str">
            <v>KG</v>
          </cell>
          <cell r="Q144" t="str">
            <v>全瘦絞肉興國</v>
          </cell>
          <cell r="R144" t="str">
            <v>聯盛</v>
          </cell>
        </row>
        <row r="145">
          <cell r="B145" t="str">
            <v>N小豆干</v>
          </cell>
          <cell r="C145" t="str">
            <v>永洲食品有限公司</v>
          </cell>
          <cell r="D145" t="str">
            <v>非基改</v>
          </cell>
          <cell r="E145" t="str">
            <v>永洲食品</v>
          </cell>
          <cell r="F145" t="str">
            <v>KG</v>
          </cell>
          <cell r="Q145" t="str">
            <v>全雞丁興國</v>
          </cell>
          <cell r="R145" t="str">
            <v>超秦</v>
          </cell>
        </row>
        <row r="146">
          <cell r="B146" t="str">
            <v>小豆干對切三角</v>
          </cell>
          <cell r="C146" t="str">
            <v>津悅食品有限公司</v>
          </cell>
          <cell r="E146" t="str">
            <v>津悅</v>
          </cell>
          <cell r="F146" t="str">
            <v>KG</v>
          </cell>
          <cell r="Q146" t="str">
            <v>肉丁興國</v>
          </cell>
          <cell r="R146" t="str">
            <v>聯盛</v>
          </cell>
        </row>
        <row r="147">
          <cell r="B147" t="str">
            <v>小豆干切4條</v>
          </cell>
          <cell r="C147" t="str">
            <v>津悅食品有限公司</v>
          </cell>
          <cell r="E147" t="str">
            <v>津悅</v>
          </cell>
          <cell r="F147" t="str">
            <v>KG</v>
          </cell>
          <cell r="Q147" t="str">
            <v>肉片興國</v>
          </cell>
          <cell r="R147" t="str">
            <v>聯盛</v>
          </cell>
        </row>
        <row r="148">
          <cell r="B148" t="str">
            <v>豆干片(黃</v>
          </cell>
          <cell r="E148" t="str">
            <v>中港興</v>
          </cell>
          <cell r="F148" t="str">
            <v>KG</v>
          </cell>
          <cell r="Q148" t="str">
            <v>肉柳興國</v>
          </cell>
          <cell r="R148" t="str">
            <v>聯盛</v>
          </cell>
        </row>
        <row r="149">
          <cell r="B149" t="str">
            <v>豆干絲(黃</v>
          </cell>
          <cell r="E149" t="str">
            <v>中港興</v>
          </cell>
          <cell r="F149" t="str">
            <v>KG</v>
          </cell>
          <cell r="Q149" t="str">
            <v>肉絲興國</v>
          </cell>
          <cell r="R149" t="str">
            <v>聯盛</v>
          </cell>
        </row>
        <row r="150">
          <cell r="B150" t="str">
            <v>小豆干(白</v>
          </cell>
          <cell r="E150" t="str">
            <v>中港興</v>
          </cell>
          <cell r="F150" t="str">
            <v>KG</v>
          </cell>
          <cell r="Q150" t="str">
            <v>赤肉丁興國</v>
          </cell>
          <cell r="R150" t="str">
            <v>聯盛</v>
          </cell>
        </row>
        <row r="151">
          <cell r="B151" t="str">
            <v>四分干(白</v>
          </cell>
          <cell r="E151" t="str">
            <v>中港興</v>
          </cell>
          <cell r="F151" t="str">
            <v>KG</v>
          </cell>
          <cell r="Q151" t="str">
            <v>里肌肉排興國</v>
          </cell>
          <cell r="R151" t="str">
            <v>聯盛</v>
          </cell>
        </row>
        <row r="152">
          <cell r="B152" t="str">
            <v>豆干丁(白</v>
          </cell>
          <cell r="E152" t="str">
            <v>中港興</v>
          </cell>
          <cell r="F152" t="str">
            <v>KG</v>
          </cell>
          <cell r="Q152" t="str">
            <v>青花菜CAS興國</v>
          </cell>
          <cell r="R152" t="str">
            <v>嘉鹿</v>
          </cell>
        </row>
        <row r="153">
          <cell r="B153" t="str">
            <v>豆干片(白</v>
          </cell>
          <cell r="E153" t="str">
            <v>中港興</v>
          </cell>
          <cell r="F153" t="str">
            <v>KG</v>
          </cell>
          <cell r="Q153" t="str">
            <v>後腿肉丁興國</v>
          </cell>
          <cell r="R153" t="str">
            <v>聯盛</v>
          </cell>
        </row>
        <row r="154">
          <cell r="B154" t="str">
            <v>豆干絲(白</v>
          </cell>
          <cell r="E154" t="str">
            <v>中港興</v>
          </cell>
          <cell r="F154" t="str">
            <v>KG</v>
          </cell>
          <cell r="Q154" t="str">
            <v>後腿肉片興國</v>
          </cell>
          <cell r="R154" t="str">
            <v>聯盛</v>
          </cell>
        </row>
        <row r="155">
          <cell r="B155" t="str">
            <v>凍豆腐</v>
          </cell>
          <cell r="E155" t="str">
            <v>中港興</v>
          </cell>
          <cell r="F155" t="str">
            <v>KG</v>
          </cell>
          <cell r="Q155" t="str">
            <v>後腿肉絲興國</v>
          </cell>
          <cell r="R155" t="str">
            <v>聯盛</v>
          </cell>
        </row>
        <row r="156">
          <cell r="B156" t="str">
            <v>碎豆干(白</v>
          </cell>
          <cell r="D156" t="str">
            <v>3k/包</v>
          </cell>
          <cell r="E156" t="str">
            <v>中港興</v>
          </cell>
          <cell r="F156" t="str">
            <v>包</v>
          </cell>
          <cell r="Q156" t="str">
            <v>洗選蛋興國</v>
          </cell>
          <cell r="R156" t="str">
            <v>福商勝</v>
          </cell>
        </row>
        <row r="157">
          <cell r="B157" t="str">
            <v>豆漿5K(產履</v>
          </cell>
          <cell r="E157" t="str">
            <v>津悅</v>
          </cell>
          <cell r="F157" t="str">
            <v>包</v>
          </cell>
          <cell r="Q157" t="str">
            <v>洗選蛋(紅殼興國</v>
          </cell>
          <cell r="R157" t="str">
            <v>福商勝</v>
          </cell>
        </row>
        <row r="158">
          <cell r="B158" t="str">
            <v>生豆包(切4塊</v>
          </cell>
          <cell r="E158" t="str">
            <v>津悅</v>
          </cell>
          <cell r="F158" t="str">
            <v>KG</v>
          </cell>
          <cell r="Q158" t="str">
            <v>洗選蛋(粒興國</v>
          </cell>
          <cell r="R158" t="str">
            <v>福商勝</v>
          </cell>
        </row>
        <row r="159">
          <cell r="B159" t="str">
            <v>烤麩</v>
          </cell>
          <cell r="D159" t="str">
            <v>1k/包</v>
          </cell>
          <cell r="E159" t="str">
            <v>津悅</v>
          </cell>
          <cell r="F159" t="str">
            <v>KG</v>
          </cell>
          <cell r="Q159" t="str">
            <v>洗選蛋CAS(盒興國</v>
          </cell>
          <cell r="R159" t="str">
            <v>福商勝</v>
          </cell>
        </row>
        <row r="160">
          <cell r="B160" t="str">
            <v>烤麩(切</v>
          </cell>
          <cell r="D160" t="str">
            <v>1k/包</v>
          </cell>
          <cell r="E160" t="str">
            <v>津悅</v>
          </cell>
          <cell r="F160" t="str">
            <v>KG</v>
          </cell>
          <cell r="Q160" t="str">
            <v>洗選蛋CAS(盤裝興國</v>
          </cell>
          <cell r="R160" t="str">
            <v>福商勝</v>
          </cell>
        </row>
        <row r="161">
          <cell r="B161" t="str">
            <v>豆腐2K(封膜</v>
          </cell>
          <cell r="D161" t="str">
            <v>老豆腐</v>
          </cell>
          <cell r="E161" t="str">
            <v>津悅</v>
          </cell>
          <cell r="F161" t="str">
            <v>盒</v>
          </cell>
          <cell r="Q161" t="str">
            <v>胛心肉興國</v>
          </cell>
          <cell r="R161" t="str">
            <v>聯盛</v>
          </cell>
        </row>
        <row r="162">
          <cell r="B162" t="str">
            <v>百頁豆腐切12丁</v>
          </cell>
          <cell r="E162" t="str">
            <v>中港興</v>
          </cell>
          <cell r="F162" t="str">
            <v>KG</v>
          </cell>
          <cell r="Q162" t="str">
            <v>胛心肉丁興國</v>
          </cell>
          <cell r="R162" t="str">
            <v>聯盛</v>
          </cell>
        </row>
        <row r="163">
          <cell r="B163" t="str">
            <v>素蜜汁排</v>
          </cell>
          <cell r="C163" t="str">
            <v>津悅食品有限公司</v>
          </cell>
          <cell r="D163" t="str">
            <v>約42g(非</v>
          </cell>
          <cell r="E163" t="str">
            <v>津悅</v>
          </cell>
          <cell r="F163" t="str">
            <v>片</v>
          </cell>
          <cell r="Q163" t="str">
            <v>胛心肉片興國</v>
          </cell>
          <cell r="R163" t="str">
            <v>聯盛</v>
          </cell>
        </row>
        <row r="164">
          <cell r="B164" t="str">
            <v>百頁豆腐切24丁</v>
          </cell>
          <cell r="E164" t="str">
            <v>中港興</v>
          </cell>
          <cell r="F164" t="str">
            <v>KG</v>
          </cell>
          <cell r="Q164" t="str">
            <v>胛心肉絲興國</v>
          </cell>
          <cell r="R164" t="str">
            <v>聯盛</v>
          </cell>
        </row>
        <row r="165">
          <cell r="B165" t="str">
            <v>豆腐1K(老豆腐</v>
          </cell>
          <cell r="D165" t="str">
            <v/>
          </cell>
          <cell r="E165" t="str">
            <v>中港興</v>
          </cell>
          <cell r="F165" t="str">
            <v>包</v>
          </cell>
          <cell r="Q165" t="str">
            <v>香雞排(6兩興國</v>
          </cell>
          <cell r="R165" t="str">
            <v>超秦</v>
          </cell>
        </row>
        <row r="166">
          <cell r="B166" t="str">
            <v>豆腐4.3k(封膜</v>
          </cell>
          <cell r="E166" t="str">
            <v>津悅</v>
          </cell>
          <cell r="F166" t="str">
            <v>盒</v>
          </cell>
          <cell r="Q166" t="str">
            <v>烏骨雞丁興國</v>
          </cell>
          <cell r="R166" t="str">
            <v>超秦</v>
          </cell>
        </row>
        <row r="167">
          <cell r="B167" t="str">
            <v>N五香干絲(基改</v>
          </cell>
          <cell r="C167" t="str">
            <v>宏旭食品企業有限公司</v>
          </cell>
          <cell r="E167" t="str">
            <v>宏旭</v>
          </cell>
          <cell r="F167" t="str">
            <v>KG</v>
          </cell>
          <cell r="Q167" t="str">
            <v>翅小腿興國</v>
          </cell>
          <cell r="R167" t="str">
            <v>超秦</v>
          </cell>
        </row>
        <row r="168">
          <cell r="B168" t="str">
            <v>N蘭花干</v>
          </cell>
          <cell r="C168" t="str">
            <v>永洲食品有限公司</v>
          </cell>
          <cell r="D168" t="str">
            <v>非基改</v>
          </cell>
          <cell r="E168" t="str">
            <v>永洲食品</v>
          </cell>
          <cell r="F168" t="str">
            <v>個</v>
          </cell>
          <cell r="Q168" t="str">
            <v>骨肉醬18K興國</v>
          </cell>
          <cell r="R168" t="str">
            <v>超秦</v>
          </cell>
        </row>
        <row r="169">
          <cell r="B169" t="str">
            <v>N蘭花干50個</v>
          </cell>
          <cell r="C169" t="str">
            <v>永洲食品有限公司</v>
          </cell>
          <cell r="D169" t="str">
            <v>非基改</v>
          </cell>
          <cell r="E169" t="str">
            <v>永洲食品</v>
          </cell>
          <cell r="F169" t="str">
            <v>包</v>
          </cell>
          <cell r="Q169" t="str">
            <v>骨腿興國</v>
          </cell>
          <cell r="R169" t="str">
            <v>超秦</v>
          </cell>
        </row>
        <row r="170">
          <cell r="B170" t="str">
            <v>蘭花干50個</v>
          </cell>
          <cell r="C170" t="str">
            <v>津悅食品有限公司</v>
          </cell>
          <cell r="D170" t="str">
            <v>非基改</v>
          </cell>
          <cell r="E170" t="str">
            <v>津悅</v>
          </cell>
          <cell r="F170" t="str">
            <v>包</v>
          </cell>
          <cell r="Q170" t="str">
            <v>骨腿丁興國</v>
          </cell>
          <cell r="R170" t="str">
            <v>超秦</v>
          </cell>
        </row>
        <row r="171">
          <cell r="B171" t="str">
            <v>蘭花干切50個</v>
          </cell>
          <cell r="C171" t="str">
            <v>津悅食品有限公司</v>
          </cell>
          <cell r="D171" t="str">
            <v>非基改</v>
          </cell>
          <cell r="E171" t="str">
            <v>津悅</v>
          </cell>
          <cell r="F171" t="str">
            <v>包</v>
          </cell>
          <cell r="Q171" t="str">
            <v>帶皮肉丁興國</v>
          </cell>
          <cell r="R171" t="str">
            <v>聯盛</v>
          </cell>
        </row>
        <row r="172">
          <cell r="B172" t="str">
            <v>素鹽酥雞排</v>
          </cell>
          <cell r="C172" t="str">
            <v>津悅食品有限公司</v>
          </cell>
          <cell r="E172" t="str">
            <v>津悅</v>
          </cell>
          <cell r="F172" t="str">
            <v>片</v>
          </cell>
          <cell r="Q172" t="str">
            <v>帶骨大排75G興國</v>
          </cell>
          <cell r="R172" t="str">
            <v>聯盛</v>
          </cell>
        </row>
        <row r="173">
          <cell r="B173" t="str">
            <v>素白帶魚</v>
          </cell>
          <cell r="C173" t="str">
            <v>津悅食品有限公司</v>
          </cell>
          <cell r="E173" t="str">
            <v>津悅</v>
          </cell>
          <cell r="F173" t="str">
            <v>片</v>
          </cell>
          <cell r="Q173" t="str">
            <v>排骨丁興國</v>
          </cell>
          <cell r="R173" t="str">
            <v>聯盛</v>
          </cell>
        </row>
        <row r="174">
          <cell r="B174" t="str">
            <v>N素甜不辣片</v>
          </cell>
          <cell r="C174" t="str">
            <v>津悅食品有限公司</v>
          </cell>
          <cell r="E174" t="str">
            <v>津悅</v>
          </cell>
          <cell r="F174" t="str">
            <v>片</v>
          </cell>
          <cell r="Q174" t="str">
            <v>梅花肉興國</v>
          </cell>
          <cell r="R174" t="str">
            <v>聯盛</v>
          </cell>
        </row>
        <row r="175">
          <cell r="B175" t="str">
            <v>麵腸</v>
          </cell>
          <cell r="C175" t="str">
            <v>津悅食品有限公司</v>
          </cell>
          <cell r="E175" t="str">
            <v>津悅</v>
          </cell>
          <cell r="F175" t="str">
            <v>KG</v>
          </cell>
          <cell r="Q175" t="str">
            <v>梅花肉片興國</v>
          </cell>
          <cell r="R175" t="str">
            <v>聯盛</v>
          </cell>
        </row>
        <row r="176">
          <cell r="B176" t="str">
            <v>素火腿1K</v>
          </cell>
          <cell r="C176" t="str">
            <v>津悅食品有限公司</v>
          </cell>
          <cell r="D176" t="str">
            <v>1K/非基改</v>
          </cell>
          <cell r="E176" t="str">
            <v>津悅</v>
          </cell>
          <cell r="F176" t="str">
            <v>條</v>
          </cell>
          <cell r="Q176" t="str">
            <v>梅花肉絲興國</v>
          </cell>
          <cell r="R176" t="str">
            <v>聯盛</v>
          </cell>
        </row>
        <row r="177">
          <cell r="B177" t="str">
            <v>N油片絲</v>
          </cell>
          <cell r="C177" t="str">
            <v>永洲食品有限公司</v>
          </cell>
          <cell r="D177" t="str">
            <v>非基改</v>
          </cell>
          <cell r="E177" t="str">
            <v>永洲食品</v>
          </cell>
          <cell r="F177" t="str">
            <v>KG</v>
          </cell>
          <cell r="Q177" t="str">
            <v>清肉興國</v>
          </cell>
          <cell r="R177" t="str">
            <v>超秦</v>
          </cell>
        </row>
        <row r="178">
          <cell r="B178" t="str">
            <v>油片(切4丁</v>
          </cell>
          <cell r="C178" t="str">
            <v>津悅食品有限公司</v>
          </cell>
          <cell r="D178" t="str">
            <v>非基改</v>
          </cell>
          <cell r="E178" t="str">
            <v>津悅</v>
          </cell>
          <cell r="F178" t="str">
            <v>KG</v>
          </cell>
          <cell r="Q178" t="str">
            <v>清胸丁興國</v>
          </cell>
          <cell r="R178" t="str">
            <v>超秦</v>
          </cell>
        </row>
        <row r="179">
          <cell r="B179" t="str">
            <v>豆腸(切丁</v>
          </cell>
          <cell r="C179" t="str">
            <v>津悅食品有限公司</v>
          </cell>
          <cell r="D179" t="str">
            <v>非基改</v>
          </cell>
          <cell r="E179" t="str">
            <v>津悅</v>
          </cell>
          <cell r="F179" t="str">
            <v>KG</v>
          </cell>
          <cell r="Q179" t="str">
            <v>清胸丁(小丁興國</v>
          </cell>
          <cell r="R179" t="str">
            <v>超秦</v>
          </cell>
        </row>
        <row r="180">
          <cell r="B180" t="str">
            <v>素雞</v>
          </cell>
          <cell r="C180" t="str">
            <v>津悅食品有限公司</v>
          </cell>
          <cell r="D180" t="str">
            <v>非基改</v>
          </cell>
          <cell r="E180" t="str">
            <v>津悅</v>
          </cell>
          <cell r="F180" t="str">
            <v>KG</v>
          </cell>
          <cell r="Q180" t="str">
            <v>清胸肉興國</v>
          </cell>
          <cell r="R180" t="str">
            <v>超秦</v>
          </cell>
        </row>
        <row r="181">
          <cell r="B181" t="str">
            <v>麵腸(切段</v>
          </cell>
          <cell r="C181" t="str">
            <v>津悅食品有限公司</v>
          </cell>
          <cell r="E181" t="str">
            <v>津悅</v>
          </cell>
          <cell r="F181" t="str">
            <v>KG</v>
          </cell>
          <cell r="Q181" t="str">
            <v>清胸肉丁興國</v>
          </cell>
          <cell r="R181" t="str">
            <v>超秦</v>
          </cell>
        </row>
        <row r="182">
          <cell r="B182" t="str">
            <v>素雞(切段</v>
          </cell>
          <cell r="C182" t="str">
            <v>津悅食品有限公司</v>
          </cell>
          <cell r="D182" t="str">
            <v>非基改</v>
          </cell>
          <cell r="E182" t="str">
            <v>津悅</v>
          </cell>
          <cell r="F182" t="str">
            <v>KG</v>
          </cell>
          <cell r="Q182" t="str">
            <v>清胸肉片興國</v>
          </cell>
          <cell r="R182" t="str">
            <v>超秦</v>
          </cell>
        </row>
        <row r="183">
          <cell r="B183" t="str">
            <v>綁皮</v>
          </cell>
          <cell r="C183" t="str">
            <v>津悅食品有限公司</v>
          </cell>
          <cell r="D183" t="str">
            <v>非基改</v>
          </cell>
          <cell r="E183" t="str">
            <v>津悅</v>
          </cell>
          <cell r="F183" t="str">
            <v>KG</v>
          </cell>
          <cell r="Q183" t="str">
            <v>清胸肉柳興國</v>
          </cell>
          <cell r="R183" t="str">
            <v>超秦</v>
          </cell>
        </row>
        <row r="184">
          <cell r="B184" t="str">
            <v>素肚(切8丁</v>
          </cell>
          <cell r="C184" t="str">
            <v>津悅食品有限公司</v>
          </cell>
          <cell r="E184" t="str">
            <v>津悅</v>
          </cell>
          <cell r="F184" t="str">
            <v>KG</v>
          </cell>
          <cell r="Q184" t="str">
            <v>清胸肉絲興國</v>
          </cell>
          <cell r="R184" t="str">
            <v>超秦</v>
          </cell>
        </row>
        <row r="185">
          <cell r="B185" t="str">
            <v>豆干丁</v>
          </cell>
          <cell r="C185" t="str">
            <v>津悅食品有限公司</v>
          </cell>
          <cell r="D185" t="str">
            <v>非基改</v>
          </cell>
          <cell r="E185" t="str">
            <v>津悅</v>
          </cell>
          <cell r="F185" t="str">
            <v>KG</v>
          </cell>
          <cell r="Q185" t="str">
            <v>清胸絞肉興國</v>
          </cell>
          <cell r="R185" t="str">
            <v>超秦</v>
          </cell>
        </row>
        <row r="186">
          <cell r="B186" t="str">
            <v>N素雞(切片</v>
          </cell>
          <cell r="C186" t="str">
            <v>永洲食品有限公司</v>
          </cell>
          <cell r="D186" t="str">
            <v>非基改</v>
          </cell>
          <cell r="E186" t="str">
            <v>永洲食品</v>
          </cell>
          <cell r="F186" t="str">
            <v>KG</v>
          </cell>
          <cell r="Q186" t="str">
            <v>清腿肉興國</v>
          </cell>
          <cell r="R186" t="str">
            <v>超秦</v>
          </cell>
        </row>
        <row r="187">
          <cell r="B187" t="str">
            <v>N四分干丁(基改</v>
          </cell>
          <cell r="C187" t="str">
            <v>宏旭食品企業有限公司</v>
          </cell>
          <cell r="E187" t="str">
            <v>宏旭</v>
          </cell>
          <cell r="F187" t="str">
            <v>KG</v>
          </cell>
          <cell r="Q187" t="str">
            <v>清腿肉丁興國</v>
          </cell>
          <cell r="R187" t="str">
            <v>超秦</v>
          </cell>
        </row>
        <row r="188">
          <cell r="B188" t="str">
            <v>N麵腸</v>
          </cell>
          <cell r="C188" t="str">
            <v>永洲食品有限公司</v>
          </cell>
          <cell r="E188" t="str">
            <v>永洲食品</v>
          </cell>
          <cell r="F188" t="str">
            <v>KG</v>
          </cell>
          <cell r="Q188" t="str">
            <v>清腿肉丁(去皮興國</v>
          </cell>
          <cell r="R188" t="str">
            <v>超秦</v>
          </cell>
        </row>
        <row r="189">
          <cell r="B189" t="str">
            <v>N麵腸(切片</v>
          </cell>
          <cell r="C189" t="str">
            <v>永洲食品有限公司</v>
          </cell>
          <cell r="E189" t="str">
            <v>永洲食品</v>
          </cell>
          <cell r="F189" t="str">
            <v>KG</v>
          </cell>
          <cell r="Q189" t="str">
            <v>軟排丁興國</v>
          </cell>
          <cell r="R189" t="str">
            <v>聯盛</v>
          </cell>
        </row>
        <row r="190">
          <cell r="B190" t="str">
            <v>N豆腐大丁</v>
          </cell>
          <cell r="C190" t="str">
            <v>永洲食品有限公司</v>
          </cell>
          <cell r="D190" t="str">
            <v>非基改</v>
          </cell>
          <cell r="E190" t="str">
            <v>永洲食品</v>
          </cell>
          <cell r="F190" t="str">
            <v>KG</v>
          </cell>
          <cell r="Q190" t="str">
            <v>棒腿(對切興國</v>
          </cell>
          <cell r="R190" t="str">
            <v>超秦</v>
          </cell>
        </row>
        <row r="191">
          <cell r="B191" t="str">
            <v>N素肚</v>
          </cell>
          <cell r="C191" t="str">
            <v>永洲食品有限公司</v>
          </cell>
          <cell r="E191" t="str">
            <v>永洲食品</v>
          </cell>
          <cell r="F191" t="str">
            <v>KG</v>
          </cell>
          <cell r="Q191" t="str">
            <v>棒腿4興國</v>
          </cell>
          <cell r="R191" t="str">
            <v>超秦</v>
          </cell>
        </row>
        <row r="192">
          <cell r="B192" t="str">
            <v>N油豆腐(小三角</v>
          </cell>
          <cell r="C192" t="str">
            <v>永洲食品有限公司</v>
          </cell>
          <cell r="D192" t="str">
            <v>非基改</v>
          </cell>
          <cell r="E192" t="str">
            <v>永洲食品</v>
          </cell>
          <cell r="F192" t="str">
            <v>KG</v>
          </cell>
          <cell r="Q192" t="str">
            <v>棒腿5興國</v>
          </cell>
          <cell r="R192" t="str">
            <v>超秦</v>
          </cell>
        </row>
        <row r="193">
          <cell r="B193" t="str">
            <v>蘭花干</v>
          </cell>
          <cell r="C193" t="str">
            <v>津悅食品有限公司</v>
          </cell>
          <cell r="D193" t="str">
            <v>非基改</v>
          </cell>
          <cell r="E193" t="str">
            <v>津悅</v>
          </cell>
          <cell r="F193" t="str">
            <v>個</v>
          </cell>
          <cell r="Q193" t="str">
            <v>棒腿6興國</v>
          </cell>
          <cell r="R193" t="str">
            <v>超秦</v>
          </cell>
        </row>
        <row r="194">
          <cell r="B194" t="str">
            <v>麵腸(切</v>
          </cell>
          <cell r="C194" t="str">
            <v>津悅食品有限公司</v>
          </cell>
          <cell r="E194" t="str">
            <v>津悅</v>
          </cell>
          <cell r="F194" t="str">
            <v>KG</v>
          </cell>
          <cell r="Q194" t="str">
            <v>棒腿丁興國</v>
          </cell>
          <cell r="R194" t="str">
            <v>超秦</v>
          </cell>
        </row>
        <row r="195">
          <cell r="B195" t="str">
            <v>素肚(切12丁</v>
          </cell>
          <cell r="C195" t="str">
            <v>津悅食品有限公司</v>
          </cell>
          <cell r="E195" t="str">
            <v>津悅</v>
          </cell>
          <cell r="F195" t="str">
            <v>KG</v>
          </cell>
          <cell r="Q195" t="str">
            <v>棒腿丁(去骨興國</v>
          </cell>
          <cell r="R195" t="str">
            <v>超秦</v>
          </cell>
        </row>
        <row r="196">
          <cell r="B196" t="str">
            <v>麵輪</v>
          </cell>
          <cell r="E196" t="str">
            <v>定翔</v>
          </cell>
          <cell r="F196" t="str">
            <v>KG</v>
          </cell>
          <cell r="Q196" t="str">
            <v>棒腿丁(冷藏興國</v>
          </cell>
          <cell r="R196" t="str">
            <v>超秦</v>
          </cell>
        </row>
        <row r="197">
          <cell r="B197" t="str">
            <v>N麵輪(小</v>
          </cell>
          <cell r="C197" t="str">
            <v>宏旭食品企業有限公司</v>
          </cell>
          <cell r="E197" t="str">
            <v>宏旭</v>
          </cell>
          <cell r="F197" t="str">
            <v>KG</v>
          </cell>
          <cell r="Q197" t="str">
            <v>絞肉興國</v>
          </cell>
          <cell r="R197" t="str">
            <v>聯盛</v>
          </cell>
        </row>
        <row r="198">
          <cell r="B198" t="str">
            <v>麵輪(小</v>
          </cell>
          <cell r="E198" t="str">
            <v>定翔</v>
          </cell>
          <cell r="F198" t="str">
            <v>KG</v>
          </cell>
          <cell r="Q198" t="str">
            <v>絞糟頭肉興國</v>
          </cell>
          <cell r="R198" t="str">
            <v>聯盛</v>
          </cell>
        </row>
        <row r="199">
          <cell r="B199" t="str">
            <v>N油麵筋泡</v>
          </cell>
          <cell r="C199" t="str">
            <v>尚旺生技有限公司</v>
          </cell>
          <cell r="E199" t="str">
            <v>尚旺</v>
          </cell>
          <cell r="F199" t="str">
            <v>KG</v>
          </cell>
          <cell r="Q199" t="str">
            <v>黑豬正小排丁興國</v>
          </cell>
          <cell r="R199" t="str">
            <v>聯盛</v>
          </cell>
        </row>
        <row r="200">
          <cell r="B200" t="str">
            <v>油麵筋泡</v>
          </cell>
          <cell r="E200" t="str">
            <v>永芳</v>
          </cell>
          <cell r="F200" t="str">
            <v>KG</v>
          </cell>
          <cell r="Q200" t="str">
            <v>蝴蝶棒4興國</v>
          </cell>
          <cell r="R200" t="str">
            <v>超秦</v>
          </cell>
        </row>
        <row r="201">
          <cell r="B201" t="str">
            <v>油麵筋泡(谷王</v>
          </cell>
          <cell r="C201" t="str">
            <v>谷王食品工業股份有限公司</v>
          </cell>
          <cell r="E201" t="str">
            <v>全國</v>
          </cell>
          <cell r="F201" t="str">
            <v>KG</v>
          </cell>
          <cell r="Q201" t="str">
            <v>蝴蝶棒5興國</v>
          </cell>
          <cell r="R201" t="str">
            <v>超秦</v>
          </cell>
        </row>
        <row r="202">
          <cell r="B202" t="str">
            <v>油麵筋泡(濟公</v>
          </cell>
          <cell r="C202" t="str">
            <v>立德食品有限公司</v>
          </cell>
          <cell r="E202" t="str">
            <v>全國</v>
          </cell>
          <cell r="F202" t="str">
            <v>KG</v>
          </cell>
          <cell r="Q202" t="str">
            <v>豬油(絞興國</v>
          </cell>
          <cell r="R202" t="str">
            <v>聯盛</v>
          </cell>
        </row>
        <row r="203">
          <cell r="B203" t="str">
            <v>麵輪(濟公</v>
          </cell>
          <cell r="C203" t="str">
            <v>立德食品有限公司</v>
          </cell>
          <cell r="E203" t="str">
            <v>全國</v>
          </cell>
          <cell r="F203" t="str">
            <v>KG</v>
          </cell>
          <cell r="Q203" t="str">
            <v>豬腳丁興國</v>
          </cell>
          <cell r="R203" t="str">
            <v>聯盛</v>
          </cell>
        </row>
        <row r="204">
          <cell r="B204" t="str">
            <v>百頁豆腐(條</v>
          </cell>
          <cell r="C204" t="str">
            <v>津悅食品有限公司</v>
          </cell>
          <cell r="D204" t="str">
            <v>非基改</v>
          </cell>
          <cell r="E204" t="str">
            <v>津悅</v>
          </cell>
          <cell r="F204" t="str">
            <v>條</v>
          </cell>
          <cell r="Q204" t="str">
            <v>雞丁興國</v>
          </cell>
          <cell r="R204" t="str">
            <v>超秦</v>
          </cell>
        </row>
        <row r="205">
          <cell r="B205" t="str">
            <v>N百頁豆腐切24丁</v>
          </cell>
          <cell r="C205" t="str">
            <v>永洲食品有限公司</v>
          </cell>
          <cell r="D205" t="str">
            <v>非基改</v>
          </cell>
          <cell r="E205" t="str">
            <v>永洲食品</v>
          </cell>
          <cell r="F205" t="str">
            <v>KG</v>
          </cell>
          <cell r="Q205" t="str">
            <v>雞架興國</v>
          </cell>
          <cell r="R205" t="str">
            <v>超秦</v>
          </cell>
        </row>
        <row r="206">
          <cell r="B206" t="str">
            <v>百頁豆腐</v>
          </cell>
          <cell r="C206" t="str">
            <v>中華食品實業</v>
          </cell>
          <cell r="E206" t="str">
            <v>駿揚</v>
          </cell>
          <cell r="F206" t="str">
            <v>KG</v>
          </cell>
          <cell r="Q206" t="str">
            <v>雞架(切興國</v>
          </cell>
          <cell r="R206" t="str">
            <v>超秦</v>
          </cell>
        </row>
        <row r="207">
          <cell r="B207" t="str">
            <v>中華雞蛋豆腐</v>
          </cell>
          <cell r="C207" t="str">
            <v>中華食品實業</v>
          </cell>
          <cell r="D207" t="str">
            <v>非基改</v>
          </cell>
          <cell r="E207" t="str">
            <v>駿揚</v>
          </cell>
          <cell r="F207" t="str">
            <v>盒</v>
          </cell>
          <cell r="Q207" t="str">
            <v>雞柳興國</v>
          </cell>
          <cell r="R207" t="str">
            <v>超秦</v>
          </cell>
        </row>
        <row r="208">
          <cell r="B208" t="str">
            <v>中華日式油豆腐</v>
          </cell>
          <cell r="C208" t="str">
            <v>中華食品實業</v>
          </cell>
          <cell r="D208" t="str">
            <v>約110個</v>
          </cell>
          <cell r="E208" t="str">
            <v>駿揚</v>
          </cell>
          <cell r="F208" t="str">
            <v>盒</v>
          </cell>
          <cell r="Q208" t="str">
            <v>雞翅興國</v>
          </cell>
          <cell r="R208" t="str">
            <v>超秦</v>
          </cell>
        </row>
        <row r="209">
          <cell r="B209" t="str">
            <v>中華有機豆腐</v>
          </cell>
          <cell r="C209" t="str">
            <v>中華食品實業</v>
          </cell>
          <cell r="E209" t="str">
            <v>駿揚</v>
          </cell>
          <cell r="F209" t="str">
            <v>盒</v>
          </cell>
          <cell r="Q209" t="str">
            <v>雞翅18K興國</v>
          </cell>
          <cell r="R209" t="str">
            <v>超秦</v>
          </cell>
        </row>
        <row r="210">
          <cell r="B210" t="str">
            <v>中華板豆腐</v>
          </cell>
          <cell r="C210" t="str">
            <v>中華食品實業</v>
          </cell>
          <cell r="E210" t="str">
            <v>駿揚</v>
          </cell>
          <cell r="F210" t="str">
            <v>盒</v>
          </cell>
          <cell r="Q210" t="str">
            <v>雞翅5興國</v>
          </cell>
          <cell r="R210" t="str">
            <v>超秦</v>
          </cell>
        </row>
        <row r="211">
          <cell r="B211" t="str">
            <v>中華黃金油豆腐</v>
          </cell>
          <cell r="D211" t="str">
            <v>4個/盒</v>
          </cell>
          <cell r="E211" t="str">
            <v>駿揚</v>
          </cell>
          <cell r="F211" t="str">
            <v>盒</v>
          </cell>
          <cell r="Q211" t="str">
            <v>雞翅6興國</v>
          </cell>
          <cell r="R211" t="str">
            <v>超秦</v>
          </cell>
        </row>
        <row r="212">
          <cell r="B212" t="str">
            <v>中華涼拌豆腐</v>
          </cell>
          <cell r="C212" t="str">
            <v>中華食品實業</v>
          </cell>
          <cell r="D212" t="str">
            <v>非基改</v>
          </cell>
          <cell r="E212" t="str">
            <v>駿揚</v>
          </cell>
          <cell r="F212" t="str">
            <v>盒</v>
          </cell>
          <cell r="Q212" t="str">
            <v>雞胸興國</v>
          </cell>
          <cell r="R212" t="str">
            <v>超秦</v>
          </cell>
        </row>
        <row r="213">
          <cell r="B213" t="str">
            <v>中華嫩豆腐</v>
          </cell>
          <cell r="C213" t="str">
            <v>中華食品實業</v>
          </cell>
          <cell r="D213" t="str">
            <v>非基改</v>
          </cell>
          <cell r="E213" t="str">
            <v>駿揚</v>
          </cell>
          <cell r="F213" t="str">
            <v>盒</v>
          </cell>
          <cell r="Q213" t="str">
            <v>雞胸丁興國</v>
          </cell>
          <cell r="R213" t="str">
            <v>超秦</v>
          </cell>
        </row>
        <row r="214">
          <cell r="B214" t="str">
            <v>N嫩嫩油豆腐</v>
          </cell>
          <cell r="C214" t="str">
            <v>中華食品實業</v>
          </cell>
          <cell r="D214" t="str">
            <v>1.2K</v>
          </cell>
          <cell r="E214" t="str">
            <v>駿揚</v>
          </cell>
          <cell r="F214" t="str">
            <v>盒</v>
          </cell>
          <cell r="Q214" t="str">
            <v>雞胸丁(去皮興國</v>
          </cell>
          <cell r="R214" t="str">
            <v>超秦</v>
          </cell>
        </row>
        <row r="215">
          <cell r="B215" t="str">
            <v>N豆干丁</v>
          </cell>
          <cell r="C215" t="str">
            <v>永洲食品有限公司</v>
          </cell>
          <cell r="D215" t="str">
            <v>非基改</v>
          </cell>
          <cell r="E215" t="str">
            <v>永洲食品</v>
          </cell>
          <cell r="F215" t="str">
            <v>KG</v>
          </cell>
          <cell r="Q215" t="str">
            <v>雞排4興國</v>
          </cell>
          <cell r="R215" t="str">
            <v>超秦</v>
          </cell>
        </row>
        <row r="216">
          <cell r="B216" t="str">
            <v>大溪黑干(切9丁</v>
          </cell>
          <cell r="C216" t="str">
            <v>津悅食品有限公司</v>
          </cell>
          <cell r="D216" t="str">
            <v>非基改</v>
          </cell>
          <cell r="E216" t="str">
            <v>津悅</v>
          </cell>
          <cell r="F216" t="str">
            <v>KG</v>
          </cell>
          <cell r="Q216" t="str">
            <v>雞排5興國</v>
          </cell>
          <cell r="R216" t="str">
            <v>超秦</v>
          </cell>
        </row>
        <row r="217">
          <cell r="B217" t="str">
            <v>N粗干絲</v>
          </cell>
          <cell r="C217" t="str">
            <v>宏旭食品企業有限公司</v>
          </cell>
          <cell r="E217" t="str">
            <v>宏旭</v>
          </cell>
          <cell r="F217" t="str">
            <v>KG</v>
          </cell>
          <cell r="Q217" t="str">
            <v>雞排丁興國</v>
          </cell>
          <cell r="R217" t="str">
            <v>超秦</v>
          </cell>
        </row>
        <row r="218">
          <cell r="B218" t="str">
            <v>N豆干絞碎</v>
          </cell>
          <cell r="C218" t="str">
            <v>永洲食品有限公司</v>
          </cell>
          <cell r="D218" t="str">
            <v>非基改</v>
          </cell>
          <cell r="E218" t="str">
            <v>永洲食品</v>
          </cell>
          <cell r="F218" t="str">
            <v>KG</v>
          </cell>
          <cell r="Q218" t="str">
            <v>肉丁頭洲</v>
          </cell>
          <cell r="R218" t="str">
            <v>民辰</v>
          </cell>
        </row>
        <row r="219">
          <cell r="B219" t="str">
            <v>N三角干</v>
          </cell>
          <cell r="C219" t="str">
            <v>永洲食品有限公司</v>
          </cell>
          <cell r="D219" t="str">
            <v>非基改</v>
          </cell>
          <cell r="E219" t="str">
            <v>永洲食品</v>
          </cell>
          <cell r="F219" t="str">
            <v>KG</v>
          </cell>
          <cell r="Q219" t="str">
            <v>肉片頭洲</v>
          </cell>
          <cell r="R219" t="str">
            <v>民辰</v>
          </cell>
        </row>
        <row r="220">
          <cell r="B220" t="str">
            <v>炸豆腐</v>
          </cell>
          <cell r="C220" t="str">
            <v>中華食品實業</v>
          </cell>
          <cell r="D220" t="str">
            <v>3K/包</v>
          </cell>
          <cell r="E220" t="str">
            <v>駿揚</v>
          </cell>
          <cell r="F220" t="str">
            <v>KG</v>
          </cell>
          <cell r="Q220" t="str">
            <v>肉絲頭洲</v>
          </cell>
          <cell r="R220" t="str">
            <v>民辰</v>
          </cell>
        </row>
        <row r="221">
          <cell r="B221" t="str">
            <v>豆干絞碎</v>
          </cell>
          <cell r="C221" t="str">
            <v>津悅食品有限公司</v>
          </cell>
          <cell r="D221" t="str">
            <v>非基改</v>
          </cell>
          <cell r="E221" t="str">
            <v>津悅</v>
          </cell>
          <cell r="F221" t="str">
            <v>KG</v>
          </cell>
          <cell r="Q221" t="str">
            <v>骨腿丁頭洲</v>
          </cell>
          <cell r="R221" t="str">
            <v>超秦</v>
          </cell>
        </row>
        <row r="222">
          <cell r="B222" t="str">
            <v>大溪黑干</v>
          </cell>
          <cell r="C222" t="str">
            <v>津悅食品有限公司</v>
          </cell>
          <cell r="D222" t="str">
            <v>非基改</v>
          </cell>
          <cell r="E222" t="str">
            <v>津悅</v>
          </cell>
          <cell r="F222" t="str">
            <v>KG</v>
          </cell>
          <cell r="Q222" t="str">
            <v>絞肉頭洲</v>
          </cell>
          <cell r="R222" t="str">
            <v>民辰</v>
          </cell>
        </row>
        <row r="223">
          <cell r="B223" t="str">
            <v>N油豆腐丁</v>
          </cell>
          <cell r="C223" t="str">
            <v>永洲食品有限公司</v>
          </cell>
          <cell r="D223" t="str">
            <v>非基改</v>
          </cell>
          <cell r="E223" t="str">
            <v>永洲食品</v>
          </cell>
          <cell r="F223" t="str">
            <v>KG</v>
          </cell>
          <cell r="Q223" t="str">
            <v>雞丁頭洲</v>
          </cell>
          <cell r="R223" t="str">
            <v>超秦</v>
          </cell>
        </row>
        <row r="224">
          <cell r="B224" t="str">
            <v>炸豆包(大片</v>
          </cell>
          <cell r="C224" t="str">
            <v>津悅食品有限公司</v>
          </cell>
          <cell r="E224" t="str">
            <v>津悅</v>
          </cell>
          <cell r="F224" t="str">
            <v>片</v>
          </cell>
          <cell r="Q224" t="str">
            <v>大骨蘆竹</v>
          </cell>
          <cell r="R224" t="str">
            <v>嘉一香</v>
          </cell>
        </row>
        <row r="225">
          <cell r="B225" t="str">
            <v>N生豆包(小</v>
          </cell>
          <cell r="C225" t="str">
            <v>津悅食品有限公司</v>
          </cell>
          <cell r="D225" t="str">
            <v>非基改</v>
          </cell>
          <cell r="E225" t="str">
            <v>津悅</v>
          </cell>
          <cell r="F225" t="str">
            <v>KG</v>
          </cell>
          <cell r="Q225" t="str">
            <v>大溪黑干(切9丁蘆竹</v>
          </cell>
          <cell r="R225" t="str">
            <v>津悅</v>
          </cell>
        </row>
        <row r="226">
          <cell r="B226" t="str">
            <v>N素全雞</v>
          </cell>
          <cell r="C226" t="str">
            <v>宏旭食品企業有限公司</v>
          </cell>
          <cell r="E226" t="str">
            <v>宏旭</v>
          </cell>
          <cell r="F226" t="str">
            <v>隻</v>
          </cell>
          <cell r="Q226" t="str">
            <v>四分干丁蘆竹</v>
          </cell>
          <cell r="R226" t="str">
            <v>津悅</v>
          </cell>
        </row>
        <row r="227">
          <cell r="B227" t="str">
            <v>百頁豆腐(切片</v>
          </cell>
          <cell r="C227" t="str">
            <v>津悅食品有限公司</v>
          </cell>
          <cell r="D227" t="str">
            <v>非基改</v>
          </cell>
          <cell r="E227" t="str">
            <v>津悅</v>
          </cell>
          <cell r="F227" t="str">
            <v>KG</v>
          </cell>
          <cell r="Q227" t="str">
            <v>白油麵蘆竹</v>
          </cell>
          <cell r="R227" t="str">
            <v>東寶</v>
          </cell>
        </row>
        <row r="228">
          <cell r="B228" t="str">
            <v>四分干丁</v>
          </cell>
          <cell r="C228" t="str">
            <v>津悅食品有限公司</v>
          </cell>
          <cell r="D228" t="str">
            <v>非基改</v>
          </cell>
          <cell r="E228" t="str">
            <v>津悅</v>
          </cell>
          <cell r="F228" t="str">
            <v>KG</v>
          </cell>
          <cell r="Q228" t="str">
            <v>百頁豆腐切24丁蘆竹</v>
          </cell>
          <cell r="R228" t="str">
            <v>津悅</v>
          </cell>
        </row>
        <row r="229">
          <cell r="B229" t="str">
            <v>N黃干絲</v>
          </cell>
          <cell r="C229" t="str">
            <v>永洲食品有限公司</v>
          </cell>
          <cell r="D229" t="str">
            <v>非基改</v>
          </cell>
          <cell r="E229" t="str">
            <v>永洲食品</v>
          </cell>
          <cell r="F229" t="str">
            <v>KG</v>
          </cell>
          <cell r="Q229" t="str">
            <v>肉丁蘆竹</v>
          </cell>
          <cell r="R229" t="str">
            <v>復進</v>
          </cell>
        </row>
        <row r="230">
          <cell r="B230" t="str">
            <v>大溪黑干(切片</v>
          </cell>
          <cell r="C230" t="str">
            <v>津悅食品有限公司</v>
          </cell>
          <cell r="D230" t="str">
            <v>非基改</v>
          </cell>
          <cell r="E230" t="str">
            <v>津悅</v>
          </cell>
          <cell r="F230" t="str">
            <v>KG</v>
          </cell>
          <cell r="Q230" t="str">
            <v>肉片蘆竹</v>
          </cell>
          <cell r="R230" t="str">
            <v>復進</v>
          </cell>
        </row>
        <row r="231">
          <cell r="B231" t="str">
            <v>白干絲</v>
          </cell>
          <cell r="C231" t="str">
            <v>津悅食品有限公司</v>
          </cell>
          <cell r="D231" t="str">
            <v>非基改</v>
          </cell>
          <cell r="E231" t="str">
            <v>津悅</v>
          </cell>
          <cell r="F231" t="str">
            <v>KG</v>
          </cell>
          <cell r="Q231" t="str">
            <v>肉柳蘆竹</v>
          </cell>
          <cell r="R231" t="str">
            <v>復進</v>
          </cell>
        </row>
        <row r="232">
          <cell r="B232" t="str">
            <v>N大溪黑干(個</v>
          </cell>
          <cell r="C232" t="str">
            <v>永洲食品有限公司</v>
          </cell>
          <cell r="D232" t="str">
            <v>非基改</v>
          </cell>
          <cell r="E232" t="str">
            <v>永洲食品</v>
          </cell>
          <cell r="F232" t="str">
            <v>個</v>
          </cell>
          <cell r="Q232" t="str">
            <v>肉絲蘆竹</v>
          </cell>
          <cell r="R232" t="str">
            <v>復進</v>
          </cell>
        </row>
        <row r="233">
          <cell r="B233" t="str">
            <v>百頁結</v>
          </cell>
          <cell r="C233" t="str">
            <v>津悅食品有限公司</v>
          </cell>
          <cell r="D233" t="str">
            <v>非基改</v>
          </cell>
          <cell r="E233" t="str">
            <v>津悅</v>
          </cell>
          <cell r="F233" t="str">
            <v>KG</v>
          </cell>
          <cell r="Q233" t="str">
            <v>豆干片蘆竹</v>
          </cell>
          <cell r="R233" t="str">
            <v>津悅</v>
          </cell>
        </row>
        <row r="234">
          <cell r="B234" t="str">
            <v>N烤麩約3.4K(切</v>
          </cell>
          <cell r="C234" t="str">
            <v>津悅食品有限公司</v>
          </cell>
          <cell r="E234" t="str">
            <v>津悅</v>
          </cell>
          <cell r="F234" t="str">
            <v>籠</v>
          </cell>
          <cell r="Q234" t="str">
            <v>豆干絞碎蘆竹</v>
          </cell>
          <cell r="R234" t="str">
            <v>津悅</v>
          </cell>
        </row>
        <row r="235">
          <cell r="B235" t="str">
            <v>N黃干絲(切</v>
          </cell>
          <cell r="C235" t="str">
            <v>永洲食品有限公司</v>
          </cell>
          <cell r="E235" t="str">
            <v>永洲食品</v>
          </cell>
          <cell r="F235" t="str">
            <v>KG</v>
          </cell>
          <cell r="Q235" t="str">
            <v>油豆腐丁蘆竹</v>
          </cell>
          <cell r="R235" t="str">
            <v>津悅</v>
          </cell>
        </row>
        <row r="236">
          <cell r="B236" t="str">
            <v>黃干絲(切</v>
          </cell>
          <cell r="C236" t="str">
            <v>津悅食品有限公司</v>
          </cell>
          <cell r="E236" t="str">
            <v>津悅</v>
          </cell>
          <cell r="F236" t="str">
            <v>KG</v>
          </cell>
          <cell r="Q236" t="str">
            <v>凍豆腐蘆竹</v>
          </cell>
          <cell r="R236" t="str">
            <v>津悅</v>
          </cell>
        </row>
        <row r="237">
          <cell r="B237" t="str">
            <v>中華凍豆腐1.8K</v>
          </cell>
          <cell r="C237" t="str">
            <v>中華食品實業</v>
          </cell>
          <cell r="D237" t="str">
            <v>非基改</v>
          </cell>
          <cell r="E237" t="str">
            <v>駿揚</v>
          </cell>
          <cell r="F237" t="str">
            <v>包</v>
          </cell>
          <cell r="Q237" t="str">
            <v>海帶結蘆竹</v>
          </cell>
          <cell r="R237" t="str">
            <v>津悅</v>
          </cell>
        </row>
        <row r="238">
          <cell r="B238" t="str">
            <v>N油豆腐丁(1/9</v>
          </cell>
          <cell r="C238" t="str">
            <v>永洲食品有限公司</v>
          </cell>
          <cell r="D238" t="str">
            <v>非基改</v>
          </cell>
          <cell r="E238" t="str">
            <v>永洲食品</v>
          </cell>
          <cell r="F238" t="str">
            <v>KG</v>
          </cell>
          <cell r="Q238" t="str">
            <v>烏龍麵(小蘆竹</v>
          </cell>
          <cell r="R238" t="str">
            <v>東寶</v>
          </cell>
        </row>
        <row r="239">
          <cell r="B239" t="str">
            <v>岡山辣豆瓣醬</v>
          </cell>
          <cell r="C239" t="str">
            <v>明德食品工業股份有限公司</v>
          </cell>
          <cell r="D239" t="str">
            <v>450G</v>
          </cell>
          <cell r="E239" t="str">
            <v>定翔</v>
          </cell>
          <cell r="F239" t="str">
            <v>罐</v>
          </cell>
          <cell r="Q239" t="str">
            <v>骨腿丁蘆竹</v>
          </cell>
          <cell r="R239" t="str">
            <v>超秦</v>
          </cell>
        </row>
        <row r="240">
          <cell r="B240" t="str">
            <v>岡山不辣豆瓣醬</v>
          </cell>
          <cell r="C240" t="str">
            <v>明德食品工業股份有限公司</v>
          </cell>
          <cell r="D240" t="str">
            <v>450G</v>
          </cell>
          <cell r="E240" t="str">
            <v>定翔</v>
          </cell>
          <cell r="F240" t="str">
            <v>罐</v>
          </cell>
          <cell r="Q240" t="str">
            <v>排骨丁蘆竹</v>
          </cell>
          <cell r="R240" t="str">
            <v>復進</v>
          </cell>
        </row>
        <row r="241">
          <cell r="B241" t="str">
            <v>豆腸</v>
          </cell>
          <cell r="C241" t="str">
            <v>津悅食品有限公司</v>
          </cell>
          <cell r="D241" t="str">
            <v>非基改</v>
          </cell>
          <cell r="E241" t="str">
            <v>津悅</v>
          </cell>
          <cell r="F241" t="str">
            <v>KG</v>
          </cell>
          <cell r="Q241" t="str">
            <v>絞肉蘆竹</v>
          </cell>
          <cell r="R241" t="str">
            <v>泰安</v>
          </cell>
        </row>
        <row r="242">
          <cell r="B242" t="str">
            <v>炸豆腸</v>
          </cell>
          <cell r="C242" t="str">
            <v>津悅食品有限公司</v>
          </cell>
          <cell r="D242" t="str">
            <v>非基改</v>
          </cell>
          <cell r="E242" t="str">
            <v>津悅</v>
          </cell>
          <cell r="F242" t="str">
            <v>KG</v>
          </cell>
          <cell r="Q242" t="str">
            <v>雞丁蘆竹</v>
          </cell>
          <cell r="R242" t="str">
            <v>超秦</v>
          </cell>
        </row>
        <row r="243">
          <cell r="B243" t="str">
            <v>乾豆捲1.8K</v>
          </cell>
          <cell r="C243" t="str">
            <v>尚旺生技有限公司</v>
          </cell>
          <cell r="D243" t="str">
            <v>非基改</v>
          </cell>
          <cell r="E243" t="str">
            <v>尚旺</v>
          </cell>
          <cell r="F243" t="str">
            <v>包</v>
          </cell>
        </row>
        <row r="244">
          <cell r="B244" t="str">
            <v>乾豆捲</v>
          </cell>
          <cell r="C244" t="str">
            <v>尚旺生技有限公司</v>
          </cell>
          <cell r="D244" t="str">
            <v>非基改</v>
          </cell>
          <cell r="E244" t="str">
            <v>尚旺</v>
          </cell>
          <cell r="F244" t="str">
            <v>KG</v>
          </cell>
        </row>
        <row r="245">
          <cell r="B245" t="str">
            <v>乾豆捲(小麥</v>
          </cell>
          <cell r="D245" t="str">
            <v>600G/包</v>
          </cell>
          <cell r="E245" t="str">
            <v>廣生</v>
          </cell>
          <cell r="F245" t="str">
            <v>包</v>
          </cell>
        </row>
        <row r="246">
          <cell r="B246" t="str">
            <v>角螺1.8K</v>
          </cell>
          <cell r="C246" t="str">
            <v>津悅食品有限公司</v>
          </cell>
          <cell r="D246" t="str">
            <v>非基改</v>
          </cell>
          <cell r="E246" t="str">
            <v>津悅</v>
          </cell>
          <cell r="F246" t="str">
            <v>包</v>
          </cell>
        </row>
        <row r="247">
          <cell r="B247" t="str">
            <v>油皮1.8K</v>
          </cell>
          <cell r="C247" t="str">
            <v>津悅食品有限公司</v>
          </cell>
          <cell r="D247" t="str">
            <v>非基改</v>
          </cell>
          <cell r="E247" t="str">
            <v>津悅</v>
          </cell>
          <cell r="F247" t="str">
            <v>包</v>
          </cell>
        </row>
        <row r="248">
          <cell r="B248" t="str">
            <v>油泡1.2K</v>
          </cell>
          <cell r="C248" t="str">
            <v>津悅食品有限公司</v>
          </cell>
          <cell r="D248" t="str">
            <v>非基改</v>
          </cell>
          <cell r="E248" t="str">
            <v>津悅</v>
          </cell>
          <cell r="F248" t="str">
            <v>包</v>
          </cell>
        </row>
        <row r="249">
          <cell r="B249" t="str">
            <v>乾腐竹600G</v>
          </cell>
          <cell r="C249" t="str">
            <v>津悅食品有限公司</v>
          </cell>
          <cell r="E249" t="str">
            <v>津悅</v>
          </cell>
          <cell r="F249" t="str">
            <v>包</v>
          </cell>
        </row>
        <row r="250">
          <cell r="B250" t="str">
            <v>N乾腐竹500G</v>
          </cell>
          <cell r="C250" t="str">
            <v>津悅食品有限公司</v>
          </cell>
          <cell r="E250" t="str">
            <v>津悅</v>
          </cell>
          <cell r="F250" t="str">
            <v>包</v>
          </cell>
        </row>
        <row r="251">
          <cell r="B251" t="str">
            <v>N油豆腐(小三角</v>
          </cell>
          <cell r="D251" t="str">
            <v>20g/非基改</v>
          </cell>
          <cell r="E251" t="str">
            <v>喜多田</v>
          </cell>
          <cell r="F251" t="str">
            <v>KG</v>
          </cell>
        </row>
        <row r="252">
          <cell r="B252" t="str">
            <v>N油豆腐丁</v>
          </cell>
          <cell r="D252" t="str">
            <v>2x2/非基改</v>
          </cell>
          <cell r="E252" t="str">
            <v>喜多田</v>
          </cell>
          <cell r="F252" t="str">
            <v>KG</v>
          </cell>
        </row>
        <row r="253">
          <cell r="B253" t="str">
            <v>N炸豆包</v>
          </cell>
          <cell r="D253" t="str">
            <v>非基改</v>
          </cell>
          <cell r="E253" t="str">
            <v>喜多田</v>
          </cell>
          <cell r="F253" t="str">
            <v>KG</v>
          </cell>
        </row>
        <row r="254">
          <cell r="B254" t="str">
            <v>N炸豆包絲</v>
          </cell>
          <cell r="D254" t="str">
            <v>非基改</v>
          </cell>
          <cell r="E254" t="str">
            <v>喜多田</v>
          </cell>
          <cell r="F254" t="str">
            <v>KG</v>
          </cell>
        </row>
        <row r="255">
          <cell r="B255" t="str">
            <v>N生豆包</v>
          </cell>
          <cell r="D255" t="str">
            <v>非基改</v>
          </cell>
          <cell r="E255" t="str">
            <v>喜多田</v>
          </cell>
          <cell r="F255" t="str">
            <v>KG</v>
          </cell>
        </row>
        <row r="256">
          <cell r="B256" t="str">
            <v>N生豆包(切絲</v>
          </cell>
          <cell r="D256" t="str">
            <v>非基改</v>
          </cell>
          <cell r="E256" t="str">
            <v>喜多田</v>
          </cell>
          <cell r="F256" t="str">
            <v>KG</v>
          </cell>
        </row>
        <row r="257">
          <cell r="B257" t="str">
            <v>N豆腸</v>
          </cell>
          <cell r="D257" t="str">
            <v>非基改</v>
          </cell>
          <cell r="E257" t="str">
            <v>喜多田</v>
          </cell>
          <cell r="F257" t="str">
            <v>KG</v>
          </cell>
        </row>
        <row r="258">
          <cell r="B258" t="str">
            <v>N豆腸(切段</v>
          </cell>
          <cell r="D258" t="str">
            <v>非基改</v>
          </cell>
          <cell r="E258" t="str">
            <v>喜多田</v>
          </cell>
          <cell r="F258" t="str">
            <v>KG</v>
          </cell>
        </row>
        <row r="259">
          <cell r="B259" t="str">
            <v>N白豆干</v>
          </cell>
          <cell r="D259" t="str">
            <v>30g/非基改</v>
          </cell>
          <cell r="E259" t="str">
            <v>喜多田</v>
          </cell>
          <cell r="F259" t="str">
            <v>KG</v>
          </cell>
        </row>
        <row r="260">
          <cell r="B260" t="str">
            <v>N小豆干</v>
          </cell>
          <cell r="D260" t="str">
            <v>非基改</v>
          </cell>
          <cell r="E260" t="str">
            <v>喜多田</v>
          </cell>
          <cell r="F260" t="str">
            <v>KG</v>
          </cell>
        </row>
        <row r="261">
          <cell r="B261" t="str">
            <v>N豆干片</v>
          </cell>
          <cell r="D261" t="str">
            <v>非基改</v>
          </cell>
          <cell r="E261" t="str">
            <v>喜多田</v>
          </cell>
          <cell r="F261" t="str">
            <v>KG</v>
          </cell>
        </row>
        <row r="262">
          <cell r="B262" t="str">
            <v>N四分干丁</v>
          </cell>
          <cell r="D262" t="str">
            <v>非基改</v>
          </cell>
          <cell r="E262" t="str">
            <v>喜多田</v>
          </cell>
          <cell r="F262" t="str">
            <v>KG</v>
          </cell>
        </row>
        <row r="263">
          <cell r="B263" t="str">
            <v>N豆干丁</v>
          </cell>
          <cell r="D263" t="str">
            <v>非基改</v>
          </cell>
          <cell r="E263" t="str">
            <v>喜多田</v>
          </cell>
          <cell r="F263" t="str">
            <v>KG</v>
          </cell>
        </row>
        <row r="264">
          <cell r="B264" t="str">
            <v>N黃干絲</v>
          </cell>
          <cell r="D264" t="str">
            <v>非基改/粗</v>
          </cell>
          <cell r="E264" t="str">
            <v>喜多田</v>
          </cell>
          <cell r="F264" t="str">
            <v>KG</v>
          </cell>
        </row>
        <row r="265">
          <cell r="B265" t="str">
            <v>N白干絲</v>
          </cell>
          <cell r="D265" t="str">
            <v>非基改/細</v>
          </cell>
          <cell r="E265" t="str">
            <v>喜多田</v>
          </cell>
          <cell r="F265" t="str">
            <v>KG</v>
          </cell>
        </row>
        <row r="266">
          <cell r="B266" t="str">
            <v>N大溪黑干</v>
          </cell>
          <cell r="D266" t="str">
            <v>非基改</v>
          </cell>
          <cell r="E266" t="str">
            <v>喜多田</v>
          </cell>
          <cell r="F266" t="str">
            <v>KG</v>
          </cell>
        </row>
        <row r="267">
          <cell r="B267" t="str">
            <v>N大溪黑干(切9丁</v>
          </cell>
          <cell r="D267" t="str">
            <v>非基改</v>
          </cell>
          <cell r="E267" t="str">
            <v>喜多田</v>
          </cell>
          <cell r="F267" t="str">
            <v>KG</v>
          </cell>
        </row>
        <row r="268">
          <cell r="B268" t="str">
            <v>N大溪黑干(切12丁</v>
          </cell>
          <cell r="D268" t="str">
            <v>非基改</v>
          </cell>
          <cell r="E268" t="str">
            <v>喜多田</v>
          </cell>
          <cell r="F268" t="str">
            <v>KG</v>
          </cell>
        </row>
        <row r="269">
          <cell r="B269" t="str">
            <v>N素雞</v>
          </cell>
          <cell r="D269" t="str">
            <v>非基改</v>
          </cell>
          <cell r="E269" t="str">
            <v>喜多田</v>
          </cell>
          <cell r="F269" t="str">
            <v>KG</v>
          </cell>
        </row>
        <row r="270">
          <cell r="B270" t="str">
            <v>N素雞(切片</v>
          </cell>
          <cell r="D270" t="str">
            <v>非基改</v>
          </cell>
          <cell r="E270" t="str">
            <v>喜多田</v>
          </cell>
          <cell r="F270" t="str">
            <v>KG</v>
          </cell>
        </row>
        <row r="271">
          <cell r="B271" t="str">
            <v>N豆腐(1K盒裝</v>
          </cell>
          <cell r="D271" t="str">
            <v>非基改</v>
          </cell>
          <cell r="E271" t="str">
            <v>喜多田</v>
          </cell>
          <cell r="F271" t="str">
            <v>盒</v>
          </cell>
        </row>
        <row r="272">
          <cell r="B272" t="str">
            <v>N豆腐(2K盒裝</v>
          </cell>
          <cell r="D272" t="str">
            <v>非基改</v>
          </cell>
          <cell r="E272" t="str">
            <v>喜多田</v>
          </cell>
          <cell r="F272" t="str">
            <v>盒</v>
          </cell>
        </row>
        <row r="273">
          <cell r="B273" t="str">
            <v>N凍豆腐</v>
          </cell>
          <cell r="D273" t="str">
            <v>非基改</v>
          </cell>
          <cell r="E273" t="str">
            <v>喜多田</v>
          </cell>
          <cell r="F273" t="str">
            <v>KG</v>
          </cell>
        </row>
        <row r="274">
          <cell r="B274" t="str">
            <v>N麵腸</v>
          </cell>
          <cell r="D274" t="str">
            <v>非基改</v>
          </cell>
          <cell r="E274" t="str">
            <v>喜多田</v>
          </cell>
          <cell r="F274" t="str">
            <v>KG</v>
          </cell>
        </row>
        <row r="275">
          <cell r="B275" t="str">
            <v>N麵腸(切片</v>
          </cell>
          <cell r="D275" t="str">
            <v>非基改</v>
          </cell>
          <cell r="E275" t="str">
            <v>喜多田</v>
          </cell>
          <cell r="F275" t="str">
            <v>KG</v>
          </cell>
        </row>
        <row r="276">
          <cell r="B276" t="str">
            <v>N百頁豆腐</v>
          </cell>
          <cell r="D276" t="str">
            <v>非基改</v>
          </cell>
          <cell r="E276" t="str">
            <v>喜多田</v>
          </cell>
          <cell r="F276" t="str">
            <v>KG</v>
          </cell>
        </row>
        <row r="277">
          <cell r="B277" t="str">
            <v>N百頁豆腐(切片</v>
          </cell>
          <cell r="D277" t="str">
            <v>非基改</v>
          </cell>
          <cell r="E277" t="str">
            <v>喜多田</v>
          </cell>
          <cell r="F277" t="str">
            <v>KG</v>
          </cell>
        </row>
        <row r="278">
          <cell r="B278" t="str">
            <v>乾腐竹</v>
          </cell>
          <cell r="D278" t="str">
            <v>230G</v>
          </cell>
          <cell r="E278" t="str">
            <v>宇佃興</v>
          </cell>
          <cell r="F278" t="str">
            <v>包</v>
          </cell>
        </row>
        <row r="279">
          <cell r="B279" t="str">
            <v>N牛肉絲</v>
          </cell>
          <cell r="C279" t="str">
            <v>品僑國際股份有限公司</v>
          </cell>
          <cell r="E279" t="str">
            <v>品僑</v>
          </cell>
          <cell r="F279" t="str">
            <v>KG</v>
          </cell>
        </row>
        <row r="280">
          <cell r="B280" t="str">
            <v>N牛肉片</v>
          </cell>
          <cell r="C280" t="str">
            <v>品僑國際股份有限公司</v>
          </cell>
          <cell r="E280" t="str">
            <v>品僑</v>
          </cell>
          <cell r="F280" t="str">
            <v>KG</v>
          </cell>
        </row>
        <row r="281">
          <cell r="B281" t="str">
            <v>牛肉絲</v>
          </cell>
          <cell r="E281" t="str">
            <v>現購雨宸</v>
          </cell>
          <cell r="F281" t="str">
            <v>KG</v>
          </cell>
        </row>
        <row r="282">
          <cell r="B282" t="str">
            <v>N牛腩丁</v>
          </cell>
          <cell r="C282" t="str">
            <v>品僑國際股份有限公司</v>
          </cell>
          <cell r="E282" t="str">
            <v>品僑</v>
          </cell>
          <cell r="F282" t="str">
            <v>KG</v>
          </cell>
        </row>
        <row r="283">
          <cell r="B283" t="str">
            <v>N胛心瘦牛肉</v>
          </cell>
          <cell r="C283" t="str">
            <v>品僑國際股份有限公司</v>
          </cell>
          <cell r="D283" t="str">
            <v>上等肉,溫體</v>
          </cell>
          <cell r="E283" t="str">
            <v>品僑</v>
          </cell>
          <cell r="F283" t="str">
            <v>KG</v>
          </cell>
        </row>
        <row r="284">
          <cell r="B284" t="str">
            <v>N胛心牛肉</v>
          </cell>
          <cell r="C284" t="str">
            <v>品僑國際股份有限公司</v>
          </cell>
          <cell r="D284" t="str">
            <v>里肌邊,溫體</v>
          </cell>
          <cell r="E284" t="str">
            <v>品僑</v>
          </cell>
          <cell r="F284" t="str">
            <v>KG</v>
          </cell>
        </row>
        <row r="285">
          <cell r="B285" t="str">
            <v>N小牛腱</v>
          </cell>
          <cell r="C285" t="str">
            <v>品僑國際股份有限公司</v>
          </cell>
          <cell r="E285" t="str">
            <v>品僑</v>
          </cell>
          <cell r="F285" t="str">
            <v>KG</v>
          </cell>
        </row>
        <row r="286">
          <cell r="B286" t="str">
            <v>N牛肋條</v>
          </cell>
          <cell r="C286" t="str">
            <v>品僑國際股份有限公司</v>
          </cell>
          <cell r="E286" t="str">
            <v>品僑</v>
          </cell>
          <cell r="F286" t="str">
            <v>KG</v>
          </cell>
        </row>
        <row r="287">
          <cell r="B287" t="str">
            <v>N牛肋丁</v>
          </cell>
          <cell r="C287" t="str">
            <v>品僑國際股份有限公司</v>
          </cell>
          <cell r="E287" t="str">
            <v>品僑</v>
          </cell>
          <cell r="F287" t="str">
            <v>KG</v>
          </cell>
        </row>
        <row r="288">
          <cell r="B288" t="str">
            <v>N牛腩</v>
          </cell>
          <cell r="C288" t="str">
            <v>品僑國際股份有限公司</v>
          </cell>
          <cell r="E288" t="str">
            <v>品僑</v>
          </cell>
          <cell r="F288" t="str">
            <v>KG</v>
          </cell>
        </row>
        <row r="289">
          <cell r="B289" t="str">
            <v>N牛筋</v>
          </cell>
          <cell r="C289" t="str">
            <v>品僑國際股份有限公司</v>
          </cell>
          <cell r="E289" t="str">
            <v>品僑</v>
          </cell>
          <cell r="F289" t="str">
            <v>KG</v>
          </cell>
        </row>
        <row r="290">
          <cell r="B290" t="str">
            <v>N牛小排(單骨</v>
          </cell>
          <cell r="C290" t="str">
            <v>品僑國際股份有限公司</v>
          </cell>
          <cell r="E290" t="str">
            <v>品僑</v>
          </cell>
          <cell r="F290" t="str">
            <v>KG</v>
          </cell>
        </row>
        <row r="291">
          <cell r="B291" t="str">
            <v>牛小排</v>
          </cell>
          <cell r="E291" t="str">
            <v>現購雨宸</v>
          </cell>
          <cell r="F291" t="str">
            <v>KG</v>
          </cell>
        </row>
        <row r="292">
          <cell r="B292" t="str">
            <v>N牛小排(帶骨</v>
          </cell>
          <cell r="C292" t="str">
            <v>品僑國際股份有限公司</v>
          </cell>
          <cell r="E292" t="str">
            <v>品僑</v>
          </cell>
          <cell r="F292" t="str">
            <v>KG</v>
          </cell>
        </row>
        <row r="293">
          <cell r="B293" t="str">
            <v>N牛五花肉</v>
          </cell>
          <cell r="C293" t="str">
            <v>品僑國際股份有限公司</v>
          </cell>
          <cell r="E293" t="str">
            <v>品僑</v>
          </cell>
          <cell r="F293" t="str">
            <v>KG</v>
          </cell>
        </row>
        <row r="294">
          <cell r="B294" t="str">
            <v>N牛絞肉</v>
          </cell>
          <cell r="C294" t="str">
            <v>品僑國際股份有限公司</v>
          </cell>
          <cell r="E294" t="str">
            <v>品僑</v>
          </cell>
          <cell r="F294" t="str">
            <v>KG</v>
          </cell>
        </row>
        <row r="295">
          <cell r="B295" t="str">
            <v>牛絞肉</v>
          </cell>
          <cell r="E295" t="str">
            <v>現購雨宸</v>
          </cell>
          <cell r="F295" t="str">
            <v>KG</v>
          </cell>
        </row>
        <row r="296">
          <cell r="B296" t="str">
            <v>N牛腱丁</v>
          </cell>
          <cell r="C296" t="str">
            <v>品僑國際股份有限公司</v>
          </cell>
          <cell r="E296" t="str">
            <v>品僑</v>
          </cell>
          <cell r="F296" t="str">
            <v>KG</v>
          </cell>
        </row>
        <row r="297">
          <cell r="B297" t="str">
            <v>N小牛腱(切片</v>
          </cell>
          <cell r="C297" t="str">
            <v>品僑國際股份有限公司</v>
          </cell>
          <cell r="E297" t="str">
            <v>品僑</v>
          </cell>
          <cell r="F297" t="str">
            <v>KG</v>
          </cell>
        </row>
        <row r="298">
          <cell r="B298" t="str">
            <v>N牛肉丁</v>
          </cell>
          <cell r="C298" t="str">
            <v>品僑國際股份有限公司</v>
          </cell>
          <cell r="E298" t="str">
            <v>品僑</v>
          </cell>
          <cell r="F298" t="str">
            <v>KG</v>
          </cell>
        </row>
        <row r="299">
          <cell r="B299" t="str">
            <v>火鍋牛肉片(盒</v>
          </cell>
          <cell r="C299" t="str">
            <v>中華食品實業</v>
          </cell>
          <cell r="E299" t="str">
            <v>駿揚</v>
          </cell>
          <cell r="F299" t="str">
            <v>盒</v>
          </cell>
        </row>
        <row r="300">
          <cell r="B300" t="str">
            <v>火鍋牛肉片</v>
          </cell>
          <cell r="C300" t="str">
            <v>中華食品實業</v>
          </cell>
          <cell r="E300" t="str">
            <v>駿揚</v>
          </cell>
          <cell r="F300" t="str">
            <v>KG</v>
          </cell>
        </row>
        <row r="301">
          <cell r="B301" t="str">
            <v>N半筋半肉</v>
          </cell>
          <cell r="C301" t="str">
            <v>品僑國際股份有限公司</v>
          </cell>
          <cell r="D301" t="str">
            <v>20KG/件</v>
          </cell>
          <cell r="E301" t="str">
            <v>品僑</v>
          </cell>
          <cell r="F301" t="str">
            <v>KG</v>
          </cell>
        </row>
        <row r="302">
          <cell r="B302" t="str">
            <v>半筋半肉</v>
          </cell>
          <cell r="E302" t="str">
            <v>現購雨宸</v>
          </cell>
          <cell r="F302" t="str">
            <v>KG</v>
          </cell>
        </row>
        <row r="303">
          <cell r="B303" t="str">
            <v>牛骨</v>
          </cell>
          <cell r="E303" t="str">
            <v>現購雨宸</v>
          </cell>
          <cell r="F303" t="str">
            <v>KG</v>
          </cell>
        </row>
        <row r="304">
          <cell r="B304" t="str">
            <v>N牛油18L</v>
          </cell>
          <cell r="C304" t="str">
            <v>品僑國際股份有限公司</v>
          </cell>
          <cell r="D304" t="str">
            <v>桶/18L</v>
          </cell>
          <cell r="E304" t="str">
            <v>品僑</v>
          </cell>
          <cell r="F304" t="str">
            <v>桶</v>
          </cell>
        </row>
        <row r="305">
          <cell r="B305" t="str">
            <v>N牛腱27.2K</v>
          </cell>
          <cell r="C305" t="str">
            <v>品僑國際股份有限公司</v>
          </cell>
          <cell r="D305" t="str">
            <v>件/27.2KG</v>
          </cell>
          <cell r="E305" t="str">
            <v>品僑</v>
          </cell>
          <cell r="F305" t="str">
            <v>件</v>
          </cell>
        </row>
        <row r="306">
          <cell r="B306" t="str">
            <v>N牛腱心</v>
          </cell>
          <cell r="C306" t="str">
            <v>品僑國際股份有限公司</v>
          </cell>
          <cell r="D306" t="str">
            <v>小</v>
          </cell>
          <cell r="E306" t="str">
            <v>品僑</v>
          </cell>
          <cell r="F306" t="str">
            <v>KG</v>
          </cell>
        </row>
        <row r="307">
          <cell r="B307" t="str">
            <v>滷牛腱(熟</v>
          </cell>
          <cell r="E307" t="str">
            <v>現購王哥</v>
          </cell>
          <cell r="F307" t="str">
            <v>KG</v>
          </cell>
        </row>
        <row r="308">
          <cell r="B308" t="str">
            <v>N牛腱(整個</v>
          </cell>
          <cell r="C308" t="str">
            <v>品僑國際股份有限公司</v>
          </cell>
          <cell r="E308" t="str">
            <v>品僑</v>
          </cell>
          <cell r="F308" t="str">
            <v>KG</v>
          </cell>
        </row>
        <row r="309">
          <cell r="B309" t="str">
            <v>N牛柳12K</v>
          </cell>
          <cell r="C309" t="str">
            <v>品僑國際股份有限公司</v>
          </cell>
          <cell r="D309" t="str">
            <v>12K/件</v>
          </cell>
          <cell r="E309" t="str">
            <v>品僑</v>
          </cell>
          <cell r="F309" t="str">
            <v>件</v>
          </cell>
        </row>
        <row r="310">
          <cell r="B310" t="str">
            <v>N牛柳</v>
          </cell>
          <cell r="C310" t="str">
            <v>品僑國際股份有限公司</v>
          </cell>
          <cell r="E310" t="str">
            <v>品僑</v>
          </cell>
          <cell r="F310" t="str">
            <v>KG</v>
          </cell>
        </row>
        <row r="311">
          <cell r="B311" t="str">
            <v>N牛肚</v>
          </cell>
          <cell r="C311" t="str">
            <v>品僑國際股份有限公司</v>
          </cell>
          <cell r="D311" t="str">
            <v>箱/22KG</v>
          </cell>
          <cell r="E311" t="str">
            <v>品僑</v>
          </cell>
          <cell r="F311" t="str">
            <v>KG</v>
          </cell>
        </row>
        <row r="312">
          <cell r="B312" t="str">
            <v>N羊小排</v>
          </cell>
          <cell r="C312" t="str">
            <v>品僑國際股份有限公司</v>
          </cell>
          <cell r="E312" t="str">
            <v>品僑</v>
          </cell>
          <cell r="F312" t="str">
            <v>KG</v>
          </cell>
        </row>
        <row r="313">
          <cell r="B313" t="str">
            <v>西北肉羹</v>
          </cell>
          <cell r="C313" t="str">
            <v>西北食品工業</v>
          </cell>
          <cell r="D313" t="str">
            <v>3K/包</v>
          </cell>
          <cell r="E313" t="str">
            <v>祥亮</v>
          </cell>
          <cell r="F313" t="str">
            <v>KG</v>
          </cell>
        </row>
        <row r="314">
          <cell r="B314" t="str">
            <v>土雞丁</v>
          </cell>
          <cell r="C314" t="str">
            <v>超秦企業股份有限公司</v>
          </cell>
          <cell r="E314" t="str">
            <v>超秦</v>
          </cell>
          <cell r="F314" t="str">
            <v>KG</v>
          </cell>
        </row>
        <row r="315">
          <cell r="B315" t="str">
            <v>烏骨雞丁</v>
          </cell>
          <cell r="C315" t="str">
            <v>超秦企業股份有限公司</v>
          </cell>
          <cell r="E315" t="str">
            <v>超秦</v>
          </cell>
          <cell r="F315" t="str">
            <v>KG</v>
          </cell>
        </row>
        <row r="316">
          <cell r="B316" t="str">
            <v>全雞丁</v>
          </cell>
          <cell r="C316" t="str">
            <v>超秦企業股份有限公司</v>
          </cell>
          <cell r="E316" t="str">
            <v>超秦</v>
          </cell>
          <cell r="F316" t="str">
            <v>KG</v>
          </cell>
          <cell r="H316" t="str">
            <v>CAS台灣優良農產品</v>
          </cell>
          <cell r="I316" t="str">
            <v>011203</v>
          </cell>
        </row>
        <row r="317">
          <cell r="B317" t="str">
            <v>全雞丁(大成</v>
          </cell>
          <cell r="C317" t="str">
            <v>大成長城企業股份有限公司</v>
          </cell>
          <cell r="E317" t="str">
            <v>南崁興隆</v>
          </cell>
          <cell r="F317" t="str">
            <v>KG</v>
          </cell>
          <cell r="H317" t="str">
            <v>CAS台灣優良農產品</v>
          </cell>
          <cell r="I317" t="str">
            <v>016803</v>
          </cell>
        </row>
        <row r="318">
          <cell r="B318" t="str">
            <v>土雞胸丁</v>
          </cell>
          <cell r="E318" t="str">
            <v>超秦</v>
          </cell>
          <cell r="F318" t="str">
            <v>KG</v>
          </cell>
          <cell r="H318" t="str">
            <v>CAS台灣優良農產品</v>
          </cell>
          <cell r="I318" t="str">
            <v>011203</v>
          </cell>
        </row>
        <row r="319">
          <cell r="B319" t="str">
            <v>放山雞丁</v>
          </cell>
          <cell r="D319" t="str">
            <v/>
          </cell>
          <cell r="E319" t="str">
            <v>超秦</v>
          </cell>
          <cell r="F319" t="str">
            <v>KG</v>
          </cell>
        </row>
        <row r="320">
          <cell r="B320" t="str">
            <v>雞排4</v>
          </cell>
          <cell r="C320" t="str">
            <v>台灣卜蜂企業股份有限公司</v>
          </cell>
          <cell r="E320" t="str">
            <v>卜蜂</v>
          </cell>
          <cell r="F320" t="str">
            <v>KG</v>
          </cell>
          <cell r="H320" t="str">
            <v>CAS台灣優良農產品</v>
          </cell>
          <cell r="I320" t="str">
            <v>011603</v>
          </cell>
        </row>
        <row r="321">
          <cell r="B321" t="str">
            <v>N雞排5</v>
          </cell>
          <cell r="C321" t="str">
            <v>超秦企業股份有限公司</v>
          </cell>
          <cell r="E321" t="str">
            <v>超秦</v>
          </cell>
          <cell r="F321" t="str">
            <v>KG</v>
          </cell>
          <cell r="H321" t="str">
            <v>CAS台灣優良農產品</v>
          </cell>
          <cell r="I321" t="str">
            <v>011203</v>
          </cell>
        </row>
        <row r="322">
          <cell r="B322" t="str">
            <v>N雞排5</v>
          </cell>
          <cell r="C322" t="str">
            <v>普惠食品企業有限公司</v>
          </cell>
          <cell r="E322" t="str">
            <v>普惠</v>
          </cell>
          <cell r="F322" t="str">
            <v>KG</v>
          </cell>
        </row>
        <row r="323">
          <cell r="B323" t="str">
            <v>雞排半</v>
          </cell>
          <cell r="C323" t="str">
            <v>南崁興隆禽業行</v>
          </cell>
          <cell r="D323" t="str">
            <v>半胸排</v>
          </cell>
          <cell r="E323" t="str">
            <v>南崁興隆</v>
          </cell>
          <cell r="F323" t="str">
            <v>KG</v>
          </cell>
        </row>
        <row r="324">
          <cell r="B324" t="str">
            <v>雞排5</v>
          </cell>
          <cell r="C324" t="str">
            <v>南崁興隆禽業行</v>
          </cell>
          <cell r="E324" t="str">
            <v>南崁興隆</v>
          </cell>
          <cell r="F324" t="str">
            <v>KG</v>
          </cell>
        </row>
        <row r="325">
          <cell r="B325" t="str">
            <v>雞排4</v>
          </cell>
          <cell r="C325" t="str">
            <v>南崁興隆禽業行</v>
          </cell>
          <cell r="E325" t="str">
            <v>南崁興隆</v>
          </cell>
          <cell r="F325" t="str">
            <v>KG</v>
          </cell>
        </row>
        <row r="326">
          <cell r="B326" t="str">
            <v>N雞排4</v>
          </cell>
          <cell r="C326" t="str">
            <v>上等</v>
          </cell>
          <cell r="E326" t="str">
            <v>上等雞</v>
          </cell>
          <cell r="F326" t="str">
            <v>KG</v>
          </cell>
        </row>
        <row r="327">
          <cell r="B327" t="str">
            <v>N雞排4</v>
          </cell>
          <cell r="C327" t="str">
            <v>普惠食品企業有限公司</v>
          </cell>
          <cell r="E327" t="str">
            <v>普惠</v>
          </cell>
          <cell r="F327" t="str">
            <v>KG</v>
          </cell>
        </row>
        <row r="328">
          <cell r="B328" t="str">
            <v>N雞排5</v>
          </cell>
          <cell r="E328" t="str">
            <v>上德</v>
          </cell>
          <cell r="F328" t="str">
            <v>KG</v>
          </cell>
          <cell r="H328" t="str">
            <v>CAS台灣優良農產品</v>
          </cell>
          <cell r="I328" t="str">
            <v>012003</v>
          </cell>
        </row>
        <row r="329">
          <cell r="B329" t="str">
            <v>清肉</v>
          </cell>
          <cell r="C329" t="str">
            <v>超秦企業股份有限公司</v>
          </cell>
          <cell r="E329" t="str">
            <v>超秦</v>
          </cell>
          <cell r="F329" t="str">
            <v>KG</v>
          </cell>
          <cell r="H329" t="str">
            <v>CAS台灣優良農產品</v>
          </cell>
          <cell r="I329" t="str">
            <v>011203</v>
          </cell>
        </row>
        <row r="330">
          <cell r="B330" t="str">
            <v>清胸丁</v>
          </cell>
          <cell r="C330" t="str">
            <v>超秦企業股份有限公司</v>
          </cell>
          <cell r="E330" t="str">
            <v>超秦</v>
          </cell>
          <cell r="F330" t="str">
            <v>KG</v>
          </cell>
          <cell r="H330" t="str">
            <v>CAS台灣優良農產品</v>
          </cell>
          <cell r="I330" t="str">
            <v>011203</v>
          </cell>
        </row>
        <row r="331">
          <cell r="B331" t="str">
            <v>清胸丁(小丁</v>
          </cell>
          <cell r="C331" t="str">
            <v>超秦企業股份有限公司</v>
          </cell>
          <cell r="D331" t="str">
            <v>2*2</v>
          </cell>
          <cell r="E331" t="str">
            <v>超秦</v>
          </cell>
          <cell r="F331" t="str">
            <v>KG</v>
          </cell>
          <cell r="H331" t="str">
            <v>CAS台灣優良農產品</v>
          </cell>
          <cell r="I331" t="str">
            <v>011203</v>
          </cell>
        </row>
        <row r="332">
          <cell r="B332" t="str">
            <v>清胸丁</v>
          </cell>
          <cell r="C332" t="str">
            <v>台灣卜蜂企業股份有限公司</v>
          </cell>
          <cell r="D332" t="str">
            <v>2*2</v>
          </cell>
          <cell r="E332" t="str">
            <v>卜蜂</v>
          </cell>
          <cell r="F332" t="str">
            <v>KG</v>
          </cell>
          <cell r="H332" t="str">
            <v>CAS台灣優良農產品</v>
          </cell>
          <cell r="I332" t="str">
            <v>011603</v>
          </cell>
        </row>
        <row r="333">
          <cell r="B333" t="str">
            <v>清胸肉</v>
          </cell>
          <cell r="C333" t="str">
            <v>台灣卜蜂企業股份有限公司</v>
          </cell>
          <cell r="D333" t="str">
            <v>整條</v>
          </cell>
          <cell r="E333" t="str">
            <v>卜蜂</v>
          </cell>
          <cell r="F333" t="str">
            <v>KG</v>
          </cell>
          <cell r="H333" t="str">
            <v>CAS台灣優良農產品</v>
          </cell>
          <cell r="I333" t="str">
            <v>011603</v>
          </cell>
        </row>
        <row r="334">
          <cell r="B334" t="str">
            <v>N清胸肉</v>
          </cell>
          <cell r="E334" t="str">
            <v>八方行</v>
          </cell>
          <cell r="F334" t="str">
            <v>KG</v>
          </cell>
          <cell r="H334" t="str">
            <v>CAS台灣優良農產品</v>
          </cell>
          <cell r="I334" t="str">
            <v>012503</v>
          </cell>
        </row>
        <row r="335">
          <cell r="B335" t="str">
            <v>清胸肉</v>
          </cell>
          <cell r="E335" t="str">
            <v>南崁興隆</v>
          </cell>
          <cell r="F335" t="str">
            <v>KG</v>
          </cell>
        </row>
        <row r="336">
          <cell r="B336" t="str">
            <v>清胸肉丁</v>
          </cell>
          <cell r="E336" t="str">
            <v>南崁興隆</v>
          </cell>
          <cell r="F336" t="str">
            <v>KG</v>
          </cell>
        </row>
        <row r="337">
          <cell r="B337" t="str">
            <v>雞胸丁(中丁</v>
          </cell>
          <cell r="C337" t="str">
            <v>台灣卜蜂企業股份有限公司</v>
          </cell>
          <cell r="E337" t="str">
            <v>卜蜂</v>
          </cell>
          <cell r="F337" t="str">
            <v>KG</v>
          </cell>
          <cell r="H337" t="str">
            <v>CAS台灣優良農產品</v>
          </cell>
          <cell r="I337" t="str">
            <v>011603</v>
          </cell>
        </row>
        <row r="338">
          <cell r="B338" t="str">
            <v>雞胸丁</v>
          </cell>
          <cell r="C338" t="str">
            <v>超秦企業股份有限公司</v>
          </cell>
          <cell r="E338" t="str">
            <v>超秦</v>
          </cell>
          <cell r="F338" t="str">
            <v>KG</v>
          </cell>
          <cell r="H338" t="str">
            <v>CAS台灣優良農產品</v>
          </cell>
          <cell r="I338" t="str">
            <v>011203</v>
          </cell>
        </row>
        <row r="339">
          <cell r="B339" t="str">
            <v>N雞胸丁(中丁</v>
          </cell>
          <cell r="C339" t="str">
            <v>普惠食品企業有限公司</v>
          </cell>
          <cell r="E339" t="str">
            <v>普惠</v>
          </cell>
          <cell r="F339" t="str">
            <v>KG</v>
          </cell>
        </row>
        <row r="340">
          <cell r="B340" t="str">
            <v>N雞胸丁18K</v>
          </cell>
          <cell r="C340" t="str">
            <v>普惠食品企業有限公司</v>
          </cell>
          <cell r="D340" t="str">
            <v>件/18KG</v>
          </cell>
          <cell r="E340" t="str">
            <v>普惠</v>
          </cell>
          <cell r="F340" t="str">
            <v>件</v>
          </cell>
        </row>
        <row r="341">
          <cell r="B341" t="str">
            <v>雞胸</v>
          </cell>
          <cell r="C341" t="str">
            <v>南崁興隆禽業行</v>
          </cell>
          <cell r="E341" t="str">
            <v>南崁興隆</v>
          </cell>
          <cell r="F341" t="str">
            <v>KG</v>
          </cell>
        </row>
        <row r="342">
          <cell r="B342" t="str">
            <v>雞胸丁(中丁</v>
          </cell>
          <cell r="C342" t="str">
            <v>南崁興隆禽業行</v>
          </cell>
          <cell r="E342" t="str">
            <v>南崁興隆</v>
          </cell>
          <cell r="F342" t="str">
            <v>KG</v>
          </cell>
        </row>
        <row r="343">
          <cell r="B343" t="str">
            <v>N雞胸丁</v>
          </cell>
          <cell r="E343" t="str">
            <v>八方行</v>
          </cell>
          <cell r="F343" t="str">
            <v>KG</v>
          </cell>
          <cell r="H343" t="str">
            <v>CAS台灣優良農產品</v>
          </cell>
          <cell r="I343" t="str">
            <v>012503</v>
          </cell>
        </row>
        <row r="344">
          <cell r="B344" t="str">
            <v>雞胸丁(去皮</v>
          </cell>
          <cell r="C344" t="str">
            <v>超秦企業股份有限公司</v>
          </cell>
          <cell r="E344" t="str">
            <v>超秦</v>
          </cell>
          <cell r="F344" t="str">
            <v>KG</v>
          </cell>
          <cell r="H344" t="str">
            <v>CAS台灣優良農產品</v>
          </cell>
          <cell r="I344" t="str">
            <v>011203</v>
          </cell>
        </row>
        <row r="345">
          <cell r="B345" t="str">
            <v>N雞胸丁</v>
          </cell>
          <cell r="C345" t="str">
            <v>大成長城企業股份有限公司</v>
          </cell>
          <cell r="E345" t="str">
            <v>大成</v>
          </cell>
          <cell r="F345" t="str">
            <v>KG</v>
          </cell>
        </row>
        <row r="346">
          <cell r="B346" t="str">
            <v>雞胸丁</v>
          </cell>
          <cell r="E346" t="str">
            <v>佳世福</v>
          </cell>
          <cell r="F346" t="str">
            <v>KG</v>
          </cell>
          <cell r="H346" t="str">
            <v>CAS台灣優良農產品</v>
          </cell>
          <cell r="I346" t="str">
            <v>012003</v>
          </cell>
        </row>
        <row r="347">
          <cell r="B347" t="str">
            <v>雞翅</v>
          </cell>
          <cell r="C347" t="str">
            <v>台灣卜蜂企業股份有限公司</v>
          </cell>
          <cell r="E347" t="str">
            <v>卜蜂</v>
          </cell>
          <cell r="F347" t="str">
            <v>KG</v>
          </cell>
          <cell r="H347" t="str">
            <v>CAS台灣優良農產品</v>
          </cell>
          <cell r="I347" t="str">
            <v>011603</v>
          </cell>
        </row>
        <row r="348">
          <cell r="B348" t="str">
            <v>雞翅18K</v>
          </cell>
          <cell r="C348" t="str">
            <v>超秦企業股份有限公司</v>
          </cell>
          <cell r="D348" t="str">
            <v>件/18KG</v>
          </cell>
          <cell r="E348" t="str">
            <v>超秦</v>
          </cell>
          <cell r="F348" t="str">
            <v>件</v>
          </cell>
          <cell r="H348" t="str">
            <v>CAS台灣優良農產品</v>
          </cell>
          <cell r="I348" t="str">
            <v>011203</v>
          </cell>
        </row>
        <row r="349">
          <cell r="B349" t="str">
            <v>雞翅(放山雞</v>
          </cell>
          <cell r="C349" t="str">
            <v>南崁興隆禽業行</v>
          </cell>
          <cell r="E349" t="str">
            <v>南崁興隆</v>
          </cell>
          <cell r="F349" t="str">
            <v>KG</v>
          </cell>
        </row>
        <row r="350">
          <cell r="B350" t="str">
            <v>二節翅</v>
          </cell>
          <cell r="C350" t="str">
            <v>南崁興隆禽業行</v>
          </cell>
          <cell r="E350" t="str">
            <v>南崁興隆</v>
          </cell>
          <cell r="F350" t="str">
            <v>KG</v>
          </cell>
        </row>
        <row r="351">
          <cell r="B351" t="str">
            <v>雞翅</v>
          </cell>
          <cell r="C351" t="str">
            <v>南崁興隆禽業行</v>
          </cell>
          <cell r="E351" t="str">
            <v>南崁興隆</v>
          </cell>
          <cell r="F351" t="str">
            <v>KG</v>
          </cell>
        </row>
        <row r="352">
          <cell r="B352" t="str">
            <v>雞翅</v>
          </cell>
          <cell r="C352" t="str">
            <v>超秦企業股份有限公司</v>
          </cell>
          <cell r="E352" t="str">
            <v>超秦</v>
          </cell>
          <cell r="F352" t="str">
            <v>KG</v>
          </cell>
          <cell r="H352" t="str">
            <v>CAS台灣優良農產品</v>
          </cell>
          <cell r="I352" t="str">
            <v>011203</v>
          </cell>
        </row>
        <row r="353">
          <cell r="B353" t="str">
            <v>N雞翅</v>
          </cell>
          <cell r="C353" t="str">
            <v>普惠食品企業有限公司</v>
          </cell>
          <cell r="E353" t="str">
            <v>普惠</v>
          </cell>
          <cell r="F353" t="str">
            <v>KG</v>
          </cell>
        </row>
        <row r="354">
          <cell r="B354" t="str">
            <v>N雞翅</v>
          </cell>
          <cell r="E354" t="str">
            <v>上德</v>
          </cell>
          <cell r="F354" t="str">
            <v>KG</v>
          </cell>
          <cell r="H354" t="str">
            <v>CAS台灣優良農產品</v>
          </cell>
          <cell r="I354" t="str">
            <v>012003</v>
          </cell>
        </row>
        <row r="355">
          <cell r="B355" t="str">
            <v>三節翅</v>
          </cell>
          <cell r="C355" t="str">
            <v>超秦企業股份有限公司</v>
          </cell>
          <cell r="E355" t="str">
            <v>超秦</v>
          </cell>
          <cell r="F355" t="str">
            <v>KG</v>
          </cell>
          <cell r="H355" t="str">
            <v>CAS台灣優良農產品</v>
          </cell>
          <cell r="I355" t="str">
            <v>011203</v>
          </cell>
        </row>
        <row r="356">
          <cell r="B356" t="str">
            <v>N雞翅</v>
          </cell>
          <cell r="E356" t="str">
            <v>上等雞</v>
          </cell>
          <cell r="F356" t="str">
            <v>KG</v>
          </cell>
        </row>
        <row r="357">
          <cell r="B357" t="str">
            <v>棒腿4</v>
          </cell>
          <cell r="C357" t="str">
            <v>台灣卜蜂企業股份有限公司</v>
          </cell>
          <cell r="E357" t="str">
            <v>卜蜂</v>
          </cell>
          <cell r="F357" t="str">
            <v>KG</v>
          </cell>
          <cell r="H357" t="str">
            <v>CAS台灣優良農產品</v>
          </cell>
          <cell r="I357" t="str">
            <v>011603</v>
          </cell>
        </row>
        <row r="358">
          <cell r="B358" t="str">
            <v>棒腿5</v>
          </cell>
          <cell r="C358" t="str">
            <v>台灣卜蜂企業股份有限公司</v>
          </cell>
          <cell r="E358" t="str">
            <v>卜蜂</v>
          </cell>
          <cell r="F358" t="str">
            <v>KG</v>
          </cell>
          <cell r="H358" t="str">
            <v>CAS台灣優良農產品</v>
          </cell>
          <cell r="I358" t="str">
            <v>011603</v>
          </cell>
        </row>
        <row r="359">
          <cell r="B359" t="str">
            <v>棒腿4</v>
          </cell>
          <cell r="D359" t="str">
            <v>18K/件</v>
          </cell>
          <cell r="E359" t="str">
            <v>味鴻</v>
          </cell>
          <cell r="F359" t="str">
            <v>KG</v>
          </cell>
        </row>
        <row r="360">
          <cell r="B360" t="str">
            <v>N棒腿6</v>
          </cell>
          <cell r="C360" t="str">
            <v>超秦企業股份有限公司</v>
          </cell>
          <cell r="E360" t="str">
            <v>超秦</v>
          </cell>
          <cell r="F360" t="str">
            <v>KG</v>
          </cell>
          <cell r="H360" t="str">
            <v>CAS台灣優良農產品</v>
          </cell>
          <cell r="I360" t="str">
            <v>011203</v>
          </cell>
        </row>
        <row r="361">
          <cell r="B361" t="str">
            <v>NL腿</v>
          </cell>
          <cell r="C361" t="str">
            <v>普惠食品企業有限公司</v>
          </cell>
          <cell r="E361" t="str">
            <v>普惠</v>
          </cell>
          <cell r="F361" t="str">
            <v>KG</v>
          </cell>
        </row>
        <row r="362">
          <cell r="B362" t="str">
            <v>N棒腿4</v>
          </cell>
          <cell r="C362" t="str">
            <v>普惠食品企業有限公司</v>
          </cell>
          <cell r="E362" t="str">
            <v>普惠</v>
          </cell>
          <cell r="F362" t="str">
            <v>KG</v>
          </cell>
        </row>
        <row r="363">
          <cell r="B363" t="str">
            <v>棒腿15K</v>
          </cell>
          <cell r="D363" t="str">
            <v>件/15K</v>
          </cell>
          <cell r="E363" t="str">
            <v>味鴻</v>
          </cell>
          <cell r="F363" t="str">
            <v>件</v>
          </cell>
        </row>
        <row r="364">
          <cell r="B364" t="str">
            <v>N棒腿3.5</v>
          </cell>
          <cell r="C364" t="str">
            <v>普惠食品企業有限公司</v>
          </cell>
          <cell r="E364" t="str">
            <v>普惠</v>
          </cell>
          <cell r="F364" t="str">
            <v>KG</v>
          </cell>
        </row>
        <row r="365">
          <cell r="B365" t="str">
            <v>棒腿丁</v>
          </cell>
          <cell r="C365" t="str">
            <v>南崁興隆禽業行</v>
          </cell>
          <cell r="E365" t="str">
            <v>南崁興隆</v>
          </cell>
          <cell r="F365" t="str">
            <v>KG</v>
          </cell>
        </row>
        <row r="366">
          <cell r="B366" t="str">
            <v>棒腿</v>
          </cell>
          <cell r="C366" t="str">
            <v>南崁興隆禽業行</v>
          </cell>
          <cell r="E366" t="str">
            <v>南崁興隆</v>
          </cell>
          <cell r="F366" t="str">
            <v>KG</v>
          </cell>
        </row>
        <row r="367">
          <cell r="B367" t="str">
            <v>翅小腿</v>
          </cell>
          <cell r="C367" t="str">
            <v>台灣卜蜂企業股份有限公司</v>
          </cell>
          <cell r="E367" t="str">
            <v>卜蜂</v>
          </cell>
          <cell r="F367" t="str">
            <v>KG</v>
          </cell>
          <cell r="H367" t="str">
            <v>CAS台灣優良農產品</v>
          </cell>
          <cell r="I367" t="str">
            <v>011603</v>
          </cell>
        </row>
        <row r="368">
          <cell r="B368" t="str">
            <v>N棒腿6</v>
          </cell>
          <cell r="E368" t="str">
            <v>上德</v>
          </cell>
          <cell r="F368" t="str">
            <v>KG</v>
          </cell>
          <cell r="H368" t="str">
            <v>CAS台灣優良農產品</v>
          </cell>
          <cell r="I368" t="str">
            <v>012003</v>
          </cell>
        </row>
        <row r="369">
          <cell r="B369" t="str">
            <v>L腿15K</v>
          </cell>
          <cell r="E369" t="str">
            <v>味鴻</v>
          </cell>
          <cell r="F369" t="str">
            <v>件</v>
          </cell>
        </row>
        <row r="370">
          <cell r="B370" t="str">
            <v>雞排18K</v>
          </cell>
          <cell r="D370" t="str">
            <v>件/18K</v>
          </cell>
          <cell r="E370" t="str">
            <v>味鴻</v>
          </cell>
          <cell r="F370" t="str">
            <v>件</v>
          </cell>
        </row>
        <row r="371">
          <cell r="B371" t="str">
            <v>雞翅6</v>
          </cell>
          <cell r="C371" t="str">
            <v>超秦企業股份有限公司</v>
          </cell>
          <cell r="E371" t="str">
            <v>超秦</v>
          </cell>
          <cell r="F371" t="str">
            <v>KG</v>
          </cell>
          <cell r="H371" t="str">
            <v>CAS台灣優良農產品</v>
          </cell>
          <cell r="I371" t="str">
            <v>011203</v>
          </cell>
        </row>
        <row r="372">
          <cell r="B372" t="str">
            <v>雞翅5</v>
          </cell>
          <cell r="C372" t="str">
            <v>超秦企業股份有限公司</v>
          </cell>
          <cell r="E372" t="str">
            <v>超秦</v>
          </cell>
          <cell r="F372" t="str">
            <v>KG</v>
          </cell>
          <cell r="H372" t="str">
            <v>CAS台灣優良農產品</v>
          </cell>
          <cell r="I372" t="str">
            <v>011203</v>
          </cell>
        </row>
        <row r="373">
          <cell r="B373" t="str">
            <v>雞翅6</v>
          </cell>
          <cell r="D373" t="str">
            <v/>
          </cell>
          <cell r="E373" t="str">
            <v>佳世福</v>
          </cell>
          <cell r="F373" t="str">
            <v>KG</v>
          </cell>
        </row>
        <row r="374">
          <cell r="B374" t="str">
            <v>雞翅</v>
          </cell>
          <cell r="D374" t="str">
            <v>解凍,CAS</v>
          </cell>
          <cell r="E374" t="str">
            <v>家騏</v>
          </cell>
          <cell r="F374" t="str">
            <v>KG</v>
          </cell>
          <cell r="H374" t="str">
            <v>CAS台灣優良農產品</v>
          </cell>
        </row>
        <row r="375">
          <cell r="B375" t="str">
            <v>放山雞</v>
          </cell>
          <cell r="C375" t="str">
            <v>南崁興隆禽業行</v>
          </cell>
          <cell r="E375" t="str">
            <v>南崁興隆</v>
          </cell>
          <cell r="F375" t="str">
            <v>隻</v>
          </cell>
        </row>
        <row r="376">
          <cell r="B376" t="str">
            <v>放山雞丁</v>
          </cell>
          <cell r="C376" t="str">
            <v>南崁興隆禽業行</v>
          </cell>
          <cell r="E376" t="str">
            <v>南崁興隆</v>
          </cell>
          <cell r="F376" t="str">
            <v>KG</v>
          </cell>
        </row>
        <row r="377">
          <cell r="B377" t="str">
            <v>仿土雞腿丁</v>
          </cell>
          <cell r="C377" t="str">
            <v>南崁興隆禽業行</v>
          </cell>
          <cell r="E377" t="str">
            <v>南崁興隆</v>
          </cell>
          <cell r="F377" t="str">
            <v>KG</v>
          </cell>
        </row>
        <row r="378">
          <cell r="B378" t="str">
            <v>清腿肉</v>
          </cell>
          <cell r="C378" t="str">
            <v>南崁興隆禽業行</v>
          </cell>
          <cell r="E378" t="str">
            <v>南崁興隆</v>
          </cell>
          <cell r="F378" t="str">
            <v>KG</v>
          </cell>
        </row>
        <row r="379">
          <cell r="B379" t="str">
            <v>清腿肉丁(大成</v>
          </cell>
          <cell r="C379" t="str">
            <v>大成長城企業股份有限公司</v>
          </cell>
          <cell r="E379" t="str">
            <v>南崁興隆</v>
          </cell>
          <cell r="F379" t="str">
            <v>KG</v>
          </cell>
          <cell r="H379" t="str">
            <v>CAS台灣優良農產品</v>
          </cell>
          <cell r="I379" t="str">
            <v>016803</v>
          </cell>
        </row>
        <row r="380">
          <cell r="B380" t="str">
            <v>清腿肉丁</v>
          </cell>
          <cell r="C380" t="str">
            <v>南崁興隆禽業行</v>
          </cell>
          <cell r="E380" t="str">
            <v>南崁興隆</v>
          </cell>
          <cell r="F380" t="str">
            <v>KG</v>
          </cell>
        </row>
        <row r="381">
          <cell r="B381" t="str">
            <v>清腿肉丁</v>
          </cell>
          <cell r="C381" t="str">
            <v>超秦企業股份有限公司</v>
          </cell>
          <cell r="E381" t="str">
            <v>超秦</v>
          </cell>
          <cell r="F381" t="str">
            <v>KG</v>
          </cell>
          <cell r="H381" t="str">
            <v>CAS台灣優良農產品</v>
          </cell>
          <cell r="I381" t="str">
            <v>011203</v>
          </cell>
        </row>
        <row r="382">
          <cell r="B382" t="str">
            <v>去骨腿排肉</v>
          </cell>
          <cell r="C382" t="str">
            <v>超秦企業股份有限公司</v>
          </cell>
          <cell r="D382" t="str">
            <v>90-110G</v>
          </cell>
          <cell r="E382" t="str">
            <v>超秦</v>
          </cell>
          <cell r="F382" t="str">
            <v>KG</v>
          </cell>
          <cell r="H382" t="str">
            <v>CAS台灣優良農產品</v>
          </cell>
          <cell r="I382" t="str">
            <v>011203</v>
          </cell>
        </row>
        <row r="383">
          <cell r="B383" t="str">
            <v>去骨腿排肉</v>
          </cell>
          <cell r="D383" t="str">
            <v>100-120G</v>
          </cell>
          <cell r="E383" t="str">
            <v>超秦</v>
          </cell>
          <cell r="F383" t="str">
            <v>KG</v>
          </cell>
        </row>
        <row r="384">
          <cell r="B384" t="str">
            <v>清腿肉丁(去皮</v>
          </cell>
          <cell r="E384" t="str">
            <v>超秦</v>
          </cell>
          <cell r="F384" t="str">
            <v>KG</v>
          </cell>
        </row>
        <row r="385">
          <cell r="B385" t="str">
            <v>清腿肉</v>
          </cell>
          <cell r="E385" t="str">
            <v>超秦</v>
          </cell>
          <cell r="F385" t="str">
            <v>KG</v>
          </cell>
        </row>
        <row r="386">
          <cell r="B386" t="str">
            <v>腿碎肉</v>
          </cell>
          <cell r="C386" t="str">
            <v>佳世福</v>
          </cell>
          <cell r="E386" t="str">
            <v>佳世福</v>
          </cell>
          <cell r="F386" t="str">
            <v>KG</v>
          </cell>
          <cell r="H386" t="str">
            <v>CAS台灣優良農產品</v>
          </cell>
        </row>
        <row r="387">
          <cell r="B387" t="str">
            <v>仿土雞</v>
          </cell>
          <cell r="C387" t="str">
            <v>南崁興隆禽業行</v>
          </cell>
          <cell r="E387" t="str">
            <v>南崁興隆</v>
          </cell>
          <cell r="F387" t="str">
            <v>KG</v>
          </cell>
        </row>
        <row r="388">
          <cell r="B388" t="str">
            <v>仿土雞丁</v>
          </cell>
          <cell r="C388" t="str">
            <v>超秦企業股份有限公司</v>
          </cell>
          <cell r="E388" t="str">
            <v>超秦</v>
          </cell>
          <cell r="F388" t="str">
            <v>KG</v>
          </cell>
          <cell r="H388" t="str">
            <v>CAS台灣優良農產品</v>
          </cell>
          <cell r="I388" t="str">
            <v>011203</v>
          </cell>
        </row>
        <row r="389">
          <cell r="B389" t="str">
            <v>仿土雞中丁</v>
          </cell>
          <cell r="C389" t="str">
            <v>南崁興隆禽業行</v>
          </cell>
          <cell r="D389" t="str">
            <v>中丁</v>
          </cell>
          <cell r="E389" t="str">
            <v>南崁興隆</v>
          </cell>
          <cell r="F389" t="str">
            <v>KG</v>
          </cell>
        </row>
        <row r="390">
          <cell r="B390" t="str">
            <v>仿土雞小丁</v>
          </cell>
          <cell r="C390" t="str">
            <v>南崁興隆禽業行</v>
          </cell>
          <cell r="D390" t="str">
            <v>小丁</v>
          </cell>
          <cell r="E390" t="str">
            <v>南崁興隆</v>
          </cell>
          <cell r="F390" t="str">
            <v>KG</v>
          </cell>
        </row>
        <row r="391">
          <cell r="B391" t="str">
            <v>仿土雞清胸肉</v>
          </cell>
          <cell r="C391" t="str">
            <v>南崁興隆禽業行</v>
          </cell>
          <cell r="E391" t="str">
            <v>南崁興隆</v>
          </cell>
          <cell r="F391" t="str">
            <v>KG</v>
          </cell>
        </row>
        <row r="392">
          <cell r="B392" t="str">
            <v>仿土公雞丁(大</v>
          </cell>
          <cell r="C392" t="str">
            <v>南崁興隆禽業行</v>
          </cell>
          <cell r="D392" t="str">
            <v>附頭尾腳內臟</v>
          </cell>
          <cell r="E392" t="str">
            <v>南崁興隆</v>
          </cell>
          <cell r="F392" t="str">
            <v>隻</v>
          </cell>
        </row>
        <row r="393">
          <cell r="B393" t="str">
            <v>仿土清腿丁</v>
          </cell>
          <cell r="C393" t="str">
            <v>南崁興隆禽業行</v>
          </cell>
          <cell r="E393" t="str">
            <v>南崁興隆</v>
          </cell>
          <cell r="F393" t="str">
            <v>KG</v>
          </cell>
        </row>
        <row r="394">
          <cell r="B394" t="str">
            <v>仿土清腿中丁</v>
          </cell>
          <cell r="C394" t="str">
            <v>南崁興隆禽業行</v>
          </cell>
          <cell r="E394" t="str">
            <v>南崁興隆</v>
          </cell>
          <cell r="F394" t="str">
            <v>KG</v>
          </cell>
        </row>
        <row r="395">
          <cell r="B395" t="str">
            <v>仿土骨腿去皮骨</v>
          </cell>
          <cell r="C395" t="str">
            <v>南崁興隆禽業行</v>
          </cell>
          <cell r="D395" t="str">
            <v>切小丁</v>
          </cell>
          <cell r="E395" t="str">
            <v>南崁興隆</v>
          </cell>
          <cell r="F395" t="str">
            <v>KG</v>
          </cell>
        </row>
        <row r="396">
          <cell r="B396" t="str">
            <v>仿土清腿丁去皮</v>
          </cell>
          <cell r="D396" t="str">
            <v>去皮骨</v>
          </cell>
          <cell r="E396" t="str">
            <v>南崁興隆</v>
          </cell>
          <cell r="F396" t="str">
            <v>KG</v>
          </cell>
        </row>
        <row r="397">
          <cell r="B397" t="str">
            <v>N棒腿5</v>
          </cell>
          <cell r="C397" t="str">
            <v>普惠食品企業有限公司</v>
          </cell>
          <cell r="E397" t="str">
            <v>普惠</v>
          </cell>
          <cell r="F397" t="str">
            <v>KG</v>
          </cell>
        </row>
        <row r="398">
          <cell r="B398" t="str">
            <v>棒腿丁</v>
          </cell>
          <cell r="C398" t="str">
            <v>超秦企業股份有限公司</v>
          </cell>
          <cell r="E398" t="str">
            <v>超秦</v>
          </cell>
          <cell r="F398" t="str">
            <v>KG</v>
          </cell>
          <cell r="H398" t="str">
            <v>CAS台灣優良農產品</v>
          </cell>
          <cell r="I398" t="str">
            <v>011203</v>
          </cell>
        </row>
        <row r="399">
          <cell r="B399" t="str">
            <v>棒腿丁(中丁</v>
          </cell>
          <cell r="C399" t="str">
            <v>台灣卜蜂企業股份有限公司</v>
          </cell>
          <cell r="E399" t="str">
            <v>卜蜂</v>
          </cell>
          <cell r="F399" t="str">
            <v>KG</v>
          </cell>
          <cell r="H399" t="str">
            <v>CAS台灣優良農產品</v>
          </cell>
          <cell r="I399" t="str">
            <v>011603</v>
          </cell>
        </row>
        <row r="400">
          <cell r="B400" t="str">
            <v>土窯雞</v>
          </cell>
          <cell r="E400" t="str">
            <v>現購王哥</v>
          </cell>
          <cell r="F400" t="str">
            <v>隻</v>
          </cell>
        </row>
        <row r="401">
          <cell r="B401" t="str">
            <v>棒腿5</v>
          </cell>
          <cell r="C401" t="str">
            <v>超秦企業股份有限公司</v>
          </cell>
          <cell r="E401" t="str">
            <v>超秦</v>
          </cell>
          <cell r="F401" t="str">
            <v>KG</v>
          </cell>
          <cell r="H401" t="str">
            <v>CAS台灣優良農產品</v>
          </cell>
          <cell r="I401" t="str">
            <v>011203</v>
          </cell>
        </row>
        <row r="402">
          <cell r="B402" t="str">
            <v>棒腿4</v>
          </cell>
          <cell r="C402" t="str">
            <v>超秦企業股份有限公司</v>
          </cell>
          <cell r="E402" t="str">
            <v>超秦</v>
          </cell>
          <cell r="F402" t="str">
            <v>KG</v>
          </cell>
          <cell r="H402" t="str">
            <v>CAS台灣優良農產品</v>
          </cell>
          <cell r="I402" t="str">
            <v>011203</v>
          </cell>
        </row>
        <row r="403">
          <cell r="B403" t="str">
            <v>棒腿4</v>
          </cell>
          <cell r="D403" t="str">
            <v>件/15K</v>
          </cell>
          <cell r="E403" t="str">
            <v>味鴻</v>
          </cell>
          <cell r="F403" t="str">
            <v>件</v>
          </cell>
        </row>
        <row r="404">
          <cell r="B404" t="str">
            <v>N棒腿4</v>
          </cell>
          <cell r="C404" t="str">
            <v>大成長城企業股份有限公司</v>
          </cell>
          <cell r="E404" t="str">
            <v>大成</v>
          </cell>
          <cell r="F404" t="str">
            <v>KG</v>
          </cell>
        </row>
        <row r="405">
          <cell r="B405" t="str">
            <v>N棒腿5</v>
          </cell>
          <cell r="C405" t="str">
            <v>大成長城企業股份有限公司</v>
          </cell>
          <cell r="E405" t="str">
            <v>大成</v>
          </cell>
          <cell r="F405" t="str">
            <v>KG</v>
          </cell>
        </row>
        <row r="406">
          <cell r="B406" t="str">
            <v>N棒腿丁</v>
          </cell>
          <cell r="C406" t="str">
            <v>大成長城企業股份有限公司</v>
          </cell>
          <cell r="E406" t="str">
            <v>大成</v>
          </cell>
          <cell r="F406" t="str">
            <v>KG</v>
          </cell>
        </row>
        <row r="407">
          <cell r="B407" t="str">
            <v>蝴蝶棒4</v>
          </cell>
          <cell r="D407" t="str">
            <v>棒4</v>
          </cell>
          <cell r="E407" t="str">
            <v>超秦</v>
          </cell>
          <cell r="F407" t="str">
            <v>KG</v>
          </cell>
        </row>
        <row r="408">
          <cell r="B408" t="str">
            <v>蝴蝶棒5</v>
          </cell>
          <cell r="D408" t="str">
            <v>棒5</v>
          </cell>
          <cell r="E408" t="str">
            <v>超秦</v>
          </cell>
          <cell r="F408" t="str">
            <v>KG</v>
          </cell>
        </row>
        <row r="409">
          <cell r="B409" t="str">
            <v>棒腿5</v>
          </cell>
          <cell r="E409" t="str">
            <v>佳世福</v>
          </cell>
          <cell r="F409" t="str">
            <v>KG</v>
          </cell>
          <cell r="H409" t="str">
            <v>CAS台灣優良農產品</v>
          </cell>
          <cell r="I409" t="str">
            <v>012003</v>
          </cell>
        </row>
        <row r="410">
          <cell r="B410" t="str">
            <v>棒腿6</v>
          </cell>
          <cell r="E410" t="str">
            <v>佳世福</v>
          </cell>
          <cell r="F410" t="str">
            <v>KG</v>
          </cell>
          <cell r="H410" t="str">
            <v>CAS台灣優良農產品</v>
          </cell>
          <cell r="I410" t="str">
            <v>012003</v>
          </cell>
        </row>
        <row r="411">
          <cell r="B411" t="str">
            <v>棒腿丁(去皮骨</v>
          </cell>
          <cell r="C411" t="str">
            <v>南崁興隆禽業行</v>
          </cell>
          <cell r="E411" t="str">
            <v>南崁興隆</v>
          </cell>
          <cell r="F411" t="str">
            <v>KG</v>
          </cell>
        </row>
        <row r="412">
          <cell r="B412" t="str">
            <v>棒腿丁(去骨</v>
          </cell>
          <cell r="C412" t="str">
            <v>超秦企業股份有限公司</v>
          </cell>
          <cell r="E412" t="str">
            <v>超秦</v>
          </cell>
          <cell r="F412" t="str">
            <v>KG</v>
          </cell>
          <cell r="H412" t="str">
            <v>CAS台灣優良農產品</v>
          </cell>
          <cell r="I412" t="str">
            <v>011203</v>
          </cell>
        </row>
        <row r="413">
          <cell r="B413" t="str">
            <v>棒腿丁(冷藏</v>
          </cell>
          <cell r="C413" t="str">
            <v>超秦企業股份有限公司</v>
          </cell>
          <cell r="E413" t="str">
            <v>超秦</v>
          </cell>
          <cell r="F413" t="str">
            <v>KG</v>
          </cell>
          <cell r="H413" t="str">
            <v>CAS台灣優良農產品</v>
          </cell>
          <cell r="I413" t="str">
            <v>011203</v>
          </cell>
        </row>
        <row r="414">
          <cell r="B414" t="str">
            <v>棒腿丁</v>
          </cell>
          <cell r="E414" t="str">
            <v>佳世福</v>
          </cell>
          <cell r="F414" t="str">
            <v>KG</v>
          </cell>
          <cell r="H414" t="str">
            <v>CAS台灣優良農產品</v>
          </cell>
          <cell r="I414" t="str">
            <v>012003</v>
          </cell>
        </row>
        <row r="415">
          <cell r="B415" t="str">
            <v>棒腿(對切</v>
          </cell>
          <cell r="C415" t="str">
            <v>超秦企業股份有限公司</v>
          </cell>
          <cell r="E415" t="str">
            <v>超秦</v>
          </cell>
          <cell r="F415" t="str">
            <v>KG</v>
          </cell>
          <cell r="H415" t="str">
            <v>CAS台灣優良農產品</v>
          </cell>
          <cell r="I415" t="str">
            <v>011203</v>
          </cell>
        </row>
        <row r="416">
          <cell r="B416" t="str">
            <v>N棒腿丁</v>
          </cell>
          <cell r="C416" t="str">
            <v>普惠食品企業有限公司</v>
          </cell>
          <cell r="E416" t="str">
            <v>普惠</v>
          </cell>
          <cell r="F416" t="str">
            <v>KG</v>
          </cell>
        </row>
        <row r="417">
          <cell r="B417" t="str">
            <v>清胸肉</v>
          </cell>
          <cell r="C417" t="str">
            <v>超秦企業股份有限公司</v>
          </cell>
          <cell r="E417" t="str">
            <v>超秦</v>
          </cell>
          <cell r="F417" t="str">
            <v>KG</v>
          </cell>
          <cell r="H417" t="str">
            <v>CAS台灣優良農產品</v>
          </cell>
          <cell r="I417" t="str">
            <v>011203</v>
          </cell>
        </row>
        <row r="418">
          <cell r="B418" t="str">
            <v>清胸肉丁</v>
          </cell>
          <cell r="E418" t="str">
            <v>超秦</v>
          </cell>
          <cell r="F418" t="str">
            <v>KG</v>
          </cell>
        </row>
        <row r="419">
          <cell r="B419" t="str">
            <v>清胸肉片</v>
          </cell>
          <cell r="C419" t="str">
            <v>超秦企業股份有限公司</v>
          </cell>
          <cell r="E419" t="str">
            <v>超秦</v>
          </cell>
          <cell r="F419" t="str">
            <v>KG</v>
          </cell>
          <cell r="H419" t="str">
            <v>CAS台灣優良農產品</v>
          </cell>
          <cell r="I419" t="str">
            <v>011203</v>
          </cell>
        </row>
        <row r="420">
          <cell r="B420" t="str">
            <v>N清胸肉片</v>
          </cell>
          <cell r="C420" t="str">
            <v>普惠食品企業有限公司</v>
          </cell>
          <cell r="E420" t="str">
            <v>普惠</v>
          </cell>
          <cell r="F420" t="str">
            <v>KG</v>
          </cell>
        </row>
        <row r="421">
          <cell r="B421" t="str">
            <v>清胸肉片</v>
          </cell>
          <cell r="E421" t="str">
            <v>南崁興隆</v>
          </cell>
          <cell r="F421" t="str">
            <v>KG</v>
          </cell>
        </row>
        <row r="422">
          <cell r="B422" t="str">
            <v>清胸肉絲</v>
          </cell>
          <cell r="E422" t="str">
            <v>南崁興隆</v>
          </cell>
          <cell r="F422" t="str">
            <v>KG</v>
          </cell>
        </row>
        <row r="423">
          <cell r="B423" t="str">
            <v>清胸肉柳</v>
          </cell>
          <cell r="E423" t="str">
            <v>南崁興隆</v>
          </cell>
          <cell r="F423" t="str">
            <v>KG</v>
          </cell>
        </row>
        <row r="424">
          <cell r="B424" t="str">
            <v>清胸絞肉</v>
          </cell>
          <cell r="E424" t="str">
            <v>南崁興隆</v>
          </cell>
          <cell r="F424" t="str">
            <v>KG</v>
          </cell>
        </row>
        <row r="425">
          <cell r="B425" t="str">
            <v>雞胸</v>
          </cell>
          <cell r="C425" t="str">
            <v>超秦企業股份有限公司</v>
          </cell>
          <cell r="D425" t="str">
            <v>整個</v>
          </cell>
          <cell r="E425" t="str">
            <v>超秦</v>
          </cell>
          <cell r="F425" t="str">
            <v>KG</v>
          </cell>
          <cell r="H425" t="str">
            <v>CAS台灣優良農產品</v>
          </cell>
          <cell r="I425" t="str">
            <v>011203</v>
          </cell>
        </row>
        <row r="426">
          <cell r="B426" t="str">
            <v>雞丁</v>
          </cell>
          <cell r="C426" t="str">
            <v>台灣卜蜂企業股份有限公司</v>
          </cell>
          <cell r="D426" t="str">
            <v>解凍</v>
          </cell>
          <cell r="E426" t="str">
            <v>卜蜂</v>
          </cell>
          <cell r="F426" t="str">
            <v>KG</v>
          </cell>
          <cell r="H426" t="str">
            <v>CAS台灣優良農產品</v>
          </cell>
          <cell r="I426" t="str">
            <v>011603</v>
          </cell>
        </row>
        <row r="427">
          <cell r="B427" t="str">
            <v>N雞丁</v>
          </cell>
          <cell r="D427" t="str">
            <v>解凍</v>
          </cell>
          <cell r="E427" t="str">
            <v>八方行</v>
          </cell>
          <cell r="F427" t="str">
            <v>KG</v>
          </cell>
          <cell r="H427" t="str">
            <v>CAS台灣優良農產品</v>
          </cell>
          <cell r="I427" t="str">
            <v>012503</v>
          </cell>
        </row>
        <row r="428">
          <cell r="B428" t="str">
            <v>雞丁</v>
          </cell>
          <cell r="C428" t="str">
            <v>超秦企業股份有限公司</v>
          </cell>
          <cell r="D428" t="str">
            <v>解凍</v>
          </cell>
          <cell r="E428" t="str">
            <v>超秦</v>
          </cell>
          <cell r="F428" t="str">
            <v>KG</v>
          </cell>
          <cell r="H428" t="str">
            <v>CAS台灣優良農產品</v>
          </cell>
          <cell r="I428" t="str">
            <v>011203</v>
          </cell>
        </row>
        <row r="429">
          <cell r="B429" t="str">
            <v>雞胸丁(大成</v>
          </cell>
          <cell r="C429" t="str">
            <v>大成長城企業股份有限公司</v>
          </cell>
          <cell r="E429" t="str">
            <v>南崁興隆</v>
          </cell>
          <cell r="F429" t="str">
            <v>KG</v>
          </cell>
          <cell r="H429" t="str">
            <v>CAS台灣優良農產品</v>
          </cell>
          <cell r="I429" t="str">
            <v>016803</v>
          </cell>
        </row>
        <row r="430">
          <cell r="B430" t="str">
            <v>N雞丁</v>
          </cell>
          <cell r="D430" t="str">
            <v>冷藏</v>
          </cell>
          <cell r="E430" t="str">
            <v>上德</v>
          </cell>
          <cell r="F430" t="str">
            <v>KG</v>
          </cell>
          <cell r="H430" t="str">
            <v>CAS台灣優良農產品</v>
          </cell>
          <cell r="I430" t="str">
            <v>012003</v>
          </cell>
        </row>
        <row r="431">
          <cell r="B431" t="str">
            <v>N雞丁</v>
          </cell>
          <cell r="D431" t="str">
            <v>解凍</v>
          </cell>
          <cell r="E431" t="str">
            <v>上等雞</v>
          </cell>
          <cell r="F431" t="str">
            <v>KG</v>
          </cell>
        </row>
        <row r="432">
          <cell r="B432" t="str">
            <v>雞丁</v>
          </cell>
          <cell r="E432" t="str">
            <v>佳世福</v>
          </cell>
          <cell r="F432" t="str">
            <v>KG</v>
          </cell>
          <cell r="H432" t="str">
            <v>CAS台灣優良農產品</v>
          </cell>
          <cell r="I432" t="str">
            <v>012003</v>
          </cell>
        </row>
        <row r="433">
          <cell r="B433" t="str">
            <v>雞胸</v>
          </cell>
          <cell r="D433" t="str">
            <v>整個</v>
          </cell>
          <cell r="E433" t="str">
            <v>佳世福</v>
          </cell>
          <cell r="F433" t="str">
            <v>KG</v>
          </cell>
        </row>
        <row r="434">
          <cell r="B434" t="str">
            <v>骨腿丁</v>
          </cell>
          <cell r="C434" t="str">
            <v>南崁興隆禽業行</v>
          </cell>
          <cell r="E434" t="str">
            <v>南崁興隆</v>
          </cell>
          <cell r="F434" t="str">
            <v>KG</v>
          </cell>
        </row>
        <row r="435">
          <cell r="B435" t="str">
            <v>骨腿丁</v>
          </cell>
          <cell r="C435" t="str">
            <v>台灣卜蜂企業股份有限公司</v>
          </cell>
          <cell r="E435" t="str">
            <v>卜蜂</v>
          </cell>
          <cell r="F435" t="str">
            <v>KG</v>
          </cell>
          <cell r="H435" t="str">
            <v>CAS台灣優良農產品</v>
          </cell>
          <cell r="I435" t="str">
            <v>011603</v>
          </cell>
        </row>
        <row r="436">
          <cell r="B436" t="str">
            <v>骨腿丁(小丁</v>
          </cell>
          <cell r="C436" t="str">
            <v>台灣卜蜂企業股份有限公司</v>
          </cell>
          <cell r="E436" t="str">
            <v>卜蜂</v>
          </cell>
          <cell r="F436" t="str">
            <v>KG</v>
          </cell>
          <cell r="H436" t="str">
            <v>CAS台灣優良農產品</v>
          </cell>
          <cell r="I436" t="str">
            <v>011603</v>
          </cell>
        </row>
        <row r="437">
          <cell r="B437" t="str">
            <v>N骨腿丁</v>
          </cell>
          <cell r="C437" t="str">
            <v>普惠食品企業有限公司</v>
          </cell>
          <cell r="E437" t="str">
            <v>普惠</v>
          </cell>
          <cell r="F437" t="str">
            <v>KG</v>
          </cell>
        </row>
        <row r="438">
          <cell r="B438" t="str">
            <v>N骨腿6</v>
          </cell>
          <cell r="C438" t="str">
            <v>普惠食品企業有限公司</v>
          </cell>
          <cell r="E438" t="str">
            <v>普惠</v>
          </cell>
          <cell r="F438" t="str">
            <v>KG</v>
          </cell>
        </row>
        <row r="439">
          <cell r="B439" t="str">
            <v>骨腿丁</v>
          </cell>
          <cell r="C439" t="str">
            <v>超秦企業股份有限公司</v>
          </cell>
          <cell r="E439" t="str">
            <v>超秦</v>
          </cell>
          <cell r="F439" t="str">
            <v>KG</v>
          </cell>
          <cell r="H439" t="str">
            <v>CAS台灣優良農產品</v>
          </cell>
          <cell r="I439" t="str">
            <v>011203</v>
          </cell>
        </row>
        <row r="440">
          <cell r="B440" t="str">
            <v>N骨腿丁</v>
          </cell>
          <cell r="D440" t="str">
            <v>冷藏</v>
          </cell>
          <cell r="E440" t="str">
            <v>上德</v>
          </cell>
          <cell r="F440" t="str">
            <v>KG</v>
          </cell>
          <cell r="H440" t="str">
            <v>CAS台灣優良農產品</v>
          </cell>
          <cell r="I440" t="str">
            <v>012003</v>
          </cell>
        </row>
        <row r="441">
          <cell r="B441" t="str">
            <v>骨腿6</v>
          </cell>
          <cell r="C441" t="str">
            <v>南崁興隆禽業行</v>
          </cell>
          <cell r="E441" t="str">
            <v>南崁興隆</v>
          </cell>
          <cell r="F441" t="str">
            <v>KG</v>
          </cell>
        </row>
        <row r="442">
          <cell r="B442" t="str">
            <v>N骨腿丁</v>
          </cell>
          <cell r="E442" t="str">
            <v>上等雞</v>
          </cell>
          <cell r="F442" t="str">
            <v>KG</v>
          </cell>
        </row>
        <row r="443">
          <cell r="B443" t="str">
            <v>骨腿</v>
          </cell>
          <cell r="C443" t="str">
            <v>超秦企業股份有限公司</v>
          </cell>
          <cell r="E443" t="str">
            <v>超秦</v>
          </cell>
          <cell r="F443" t="str">
            <v>KG</v>
          </cell>
          <cell r="H443" t="str">
            <v>CAS台灣優良農產品</v>
          </cell>
          <cell r="I443" t="str">
            <v>011203</v>
          </cell>
        </row>
        <row r="444">
          <cell r="B444" t="str">
            <v>清胸肉絲</v>
          </cell>
          <cell r="C444" t="str">
            <v>超秦企業股份有限公司</v>
          </cell>
          <cell r="E444" t="str">
            <v>超秦</v>
          </cell>
          <cell r="F444" t="str">
            <v>KG</v>
          </cell>
          <cell r="H444" t="str">
            <v>CAS台灣優良農產品</v>
          </cell>
          <cell r="I444" t="str">
            <v>011203</v>
          </cell>
        </row>
        <row r="445">
          <cell r="B445" t="str">
            <v>N清胸肉</v>
          </cell>
          <cell r="C445" t="str">
            <v>大成長城企業股份有限公司</v>
          </cell>
          <cell r="E445" t="str">
            <v>大成</v>
          </cell>
          <cell r="F445" t="str">
            <v>KG</v>
          </cell>
        </row>
        <row r="446">
          <cell r="B446" t="str">
            <v>N清胸丁</v>
          </cell>
          <cell r="C446" t="str">
            <v>大成長城企業股份有限公司</v>
          </cell>
          <cell r="E446" t="str">
            <v>大成</v>
          </cell>
          <cell r="F446" t="str">
            <v>KG</v>
          </cell>
        </row>
        <row r="447">
          <cell r="B447" t="str">
            <v>N清胸肉</v>
          </cell>
          <cell r="D447" t="str">
            <v>冷藏</v>
          </cell>
          <cell r="E447" t="str">
            <v>上德</v>
          </cell>
          <cell r="F447" t="str">
            <v>KG</v>
          </cell>
        </row>
        <row r="448">
          <cell r="B448" t="str">
            <v>N清肉片</v>
          </cell>
          <cell r="D448" t="str">
            <v>冷藏</v>
          </cell>
          <cell r="E448" t="str">
            <v>上德</v>
          </cell>
          <cell r="F448" t="str">
            <v>KG</v>
          </cell>
        </row>
        <row r="449">
          <cell r="B449" t="str">
            <v>清胸肉柳</v>
          </cell>
          <cell r="E449" t="str">
            <v>超秦</v>
          </cell>
          <cell r="F449" t="str">
            <v>KG</v>
          </cell>
        </row>
        <row r="450">
          <cell r="B450" t="str">
            <v>清肉</v>
          </cell>
          <cell r="E450" t="str">
            <v>佳世福</v>
          </cell>
          <cell r="F450" t="str">
            <v>KG</v>
          </cell>
          <cell r="H450" t="str">
            <v>CAS台灣優良農產品</v>
          </cell>
          <cell r="I450" t="str">
            <v>012003</v>
          </cell>
        </row>
        <row r="451">
          <cell r="B451" t="str">
            <v>清肉丁</v>
          </cell>
          <cell r="E451" t="str">
            <v>佳世福</v>
          </cell>
          <cell r="F451" t="str">
            <v>KG</v>
          </cell>
          <cell r="H451" t="str">
            <v>CAS台灣優良農產品</v>
          </cell>
          <cell r="I451" t="str">
            <v>012003</v>
          </cell>
        </row>
        <row r="452">
          <cell r="B452" t="str">
            <v>雞里肌肉</v>
          </cell>
          <cell r="E452" t="str">
            <v>佳世福</v>
          </cell>
          <cell r="F452" t="str">
            <v>KG</v>
          </cell>
          <cell r="H452" t="str">
            <v>CAS台灣優良農產品</v>
          </cell>
          <cell r="I452" t="str">
            <v>012003</v>
          </cell>
        </row>
        <row r="453">
          <cell r="B453" t="str">
            <v>骨腿丁</v>
          </cell>
          <cell r="E453" t="str">
            <v>佳世福</v>
          </cell>
          <cell r="F453" t="str">
            <v>KG</v>
          </cell>
          <cell r="H453" t="str">
            <v>CAS台灣優良農產品</v>
          </cell>
          <cell r="I453" t="str">
            <v>012003</v>
          </cell>
        </row>
        <row r="454">
          <cell r="B454" t="str">
            <v>骨腿丁</v>
          </cell>
          <cell r="D454" t="str">
            <v>解凍</v>
          </cell>
          <cell r="E454" t="str">
            <v>家騏</v>
          </cell>
          <cell r="F454" t="str">
            <v>KG</v>
          </cell>
        </row>
        <row r="455">
          <cell r="B455" t="str">
            <v>雞架</v>
          </cell>
          <cell r="C455" t="str">
            <v>台灣卜蜂企業股份有限公司</v>
          </cell>
          <cell r="D455" t="str">
            <v>件/10K</v>
          </cell>
          <cell r="E455" t="str">
            <v>卜蜂</v>
          </cell>
          <cell r="F455" t="str">
            <v>KG</v>
          </cell>
        </row>
        <row r="456">
          <cell r="B456" t="str">
            <v>雞架(切</v>
          </cell>
          <cell r="C456" t="str">
            <v>超秦企業股份有限公司</v>
          </cell>
          <cell r="E456" t="str">
            <v>超秦</v>
          </cell>
          <cell r="F456" t="str">
            <v>KG</v>
          </cell>
          <cell r="H456" t="str">
            <v>CAS台灣優良農產品</v>
          </cell>
          <cell r="I456" t="str">
            <v>011203</v>
          </cell>
        </row>
        <row r="457">
          <cell r="B457" t="str">
            <v>雞脖子</v>
          </cell>
          <cell r="C457" t="str">
            <v>南崁興隆禽業行</v>
          </cell>
          <cell r="E457" t="str">
            <v>南崁興隆</v>
          </cell>
          <cell r="F457" t="str">
            <v>KG</v>
          </cell>
        </row>
        <row r="458">
          <cell r="B458" t="str">
            <v>骨肉醬18K</v>
          </cell>
          <cell r="C458" t="str">
            <v>超秦企業股份有限公司</v>
          </cell>
          <cell r="D458" t="str">
            <v>件/18K</v>
          </cell>
          <cell r="E458" t="str">
            <v>超秦</v>
          </cell>
          <cell r="F458" t="str">
            <v>件</v>
          </cell>
          <cell r="H458" t="str">
            <v>CAS台灣優良農產品</v>
          </cell>
          <cell r="I458" t="str">
            <v>011203</v>
          </cell>
        </row>
        <row r="459">
          <cell r="B459" t="str">
            <v>雞架</v>
          </cell>
          <cell r="C459" t="str">
            <v>超秦企業股份有限公司</v>
          </cell>
          <cell r="D459" t="str">
            <v>件/12K</v>
          </cell>
          <cell r="E459" t="str">
            <v>超秦</v>
          </cell>
          <cell r="F459" t="str">
            <v>KG</v>
          </cell>
          <cell r="H459" t="str">
            <v>CAS台灣優良農產品</v>
          </cell>
          <cell r="I459" t="str">
            <v>011203</v>
          </cell>
        </row>
        <row r="460">
          <cell r="B460" t="str">
            <v>N雞架</v>
          </cell>
          <cell r="C460" t="str">
            <v>大成長城企業股份有限公司</v>
          </cell>
          <cell r="D460" t="str">
            <v>件/15K</v>
          </cell>
          <cell r="E460" t="str">
            <v>大成</v>
          </cell>
          <cell r="F460" t="str">
            <v>KG</v>
          </cell>
        </row>
        <row r="461">
          <cell r="B461" t="str">
            <v>雞柳</v>
          </cell>
          <cell r="C461" t="str">
            <v>超秦企業股份有限公司</v>
          </cell>
          <cell r="E461" t="str">
            <v>超秦</v>
          </cell>
          <cell r="F461" t="str">
            <v>KG</v>
          </cell>
          <cell r="H461" t="str">
            <v>CAS台灣優良農產品</v>
          </cell>
          <cell r="I461" t="str">
            <v>011203</v>
          </cell>
        </row>
        <row r="462">
          <cell r="B462" t="str">
            <v>清胸絞肉</v>
          </cell>
          <cell r="C462" t="str">
            <v>超秦企業股份有限公司</v>
          </cell>
          <cell r="E462" t="str">
            <v>超秦</v>
          </cell>
          <cell r="F462" t="str">
            <v>KG</v>
          </cell>
          <cell r="H462" t="str">
            <v>CAS台灣優良農產品</v>
          </cell>
          <cell r="I462" t="str">
            <v>011203</v>
          </cell>
        </row>
        <row r="463">
          <cell r="B463" t="str">
            <v>仿土清胸肉</v>
          </cell>
          <cell r="C463" t="str">
            <v>南崁興隆禽業行</v>
          </cell>
          <cell r="E463" t="str">
            <v>南崁興隆</v>
          </cell>
          <cell r="F463" t="str">
            <v>KG</v>
          </cell>
        </row>
        <row r="464">
          <cell r="B464" t="str">
            <v>雞胗</v>
          </cell>
          <cell r="C464" t="str">
            <v>南崁興隆禽業行</v>
          </cell>
          <cell r="D464" t="str">
            <v>包/3KG</v>
          </cell>
          <cell r="E464" t="str">
            <v>南崁興隆</v>
          </cell>
          <cell r="F464" t="str">
            <v>KG</v>
          </cell>
        </row>
        <row r="465">
          <cell r="B465" t="str">
            <v>雞肝</v>
          </cell>
          <cell r="C465" t="str">
            <v>南崁興隆禽業行</v>
          </cell>
          <cell r="E465" t="str">
            <v>南崁興隆</v>
          </cell>
          <cell r="F465" t="str">
            <v>KG</v>
          </cell>
        </row>
        <row r="466">
          <cell r="B466" t="str">
            <v>雞爪(肉雞</v>
          </cell>
          <cell r="C466" t="str">
            <v>南崁興隆禽業行</v>
          </cell>
          <cell r="E466" t="str">
            <v>南崁興隆</v>
          </cell>
          <cell r="F466" t="str">
            <v>KG</v>
          </cell>
        </row>
        <row r="467">
          <cell r="B467" t="str">
            <v>雞爪(土雞</v>
          </cell>
          <cell r="C467" t="str">
            <v>南崁興隆禽業行</v>
          </cell>
          <cell r="E467" t="str">
            <v>南崁興隆</v>
          </cell>
          <cell r="F467" t="str">
            <v>KG</v>
          </cell>
        </row>
        <row r="468">
          <cell r="B468" t="str">
            <v>大成裏粉雞腿</v>
          </cell>
          <cell r="C468" t="str">
            <v>大成長城企業股份有限公司</v>
          </cell>
          <cell r="D468" t="str">
            <v>約120G</v>
          </cell>
          <cell r="E468" t="str">
            <v>現購</v>
          </cell>
          <cell r="F468" t="str">
            <v>隻</v>
          </cell>
        </row>
        <row r="469">
          <cell r="B469" t="str">
            <v>大成全熟炸棒腿</v>
          </cell>
          <cell r="C469" t="str">
            <v>大成長城企業股份有限公司</v>
          </cell>
          <cell r="D469" t="str">
            <v>95g/25隻</v>
          </cell>
          <cell r="E469" t="str">
            <v>祥亮</v>
          </cell>
          <cell r="F469" t="str">
            <v>包</v>
          </cell>
        </row>
        <row r="470">
          <cell r="B470" t="str">
            <v>雞佛</v>
          </cell>
          <cell r="C470" t="str">
            <v>南崁興隆禽業行</v>
          </cell>
          <cell r="E470" t="str">
            <v>南崁興隆</v>
          </cell>
          <cell r="F470" t="str">
            <v>KG</v>
          </cell>
        </row>
        <row r="471">
          <cell r="B471" t="str">
            <v>翅小腿</v>
          </cell>
          <cell r="C471" t="str">
            <v>超秦企業股份有限公司</v>
          </cell>
          <cell r="E471" t="str">
            <v>超秦</v>
          </cell>
          <cell r="F471" t="str">
            <v>KG</v>
          </cell>
          <cell r="H471" t="str">
            <v>CAS台灣優良農產品</v>
          </cell>
          <cell r="I471" t="str">
            <v>011203</v>
          </cell>
        </row>
        <row r="472">
          <cell r="B472" t="str">
            <v>翅小腿</v>
          </cell>
          <cell r="C472" t="str">
            <v>南崁興隆禽業行</v>
          </cell>
          <cell r="E472" t="str">
            <v>南崁興隆</v>
          </cell>
          <cell r="F472" t="str">
            <v>KG</v>
          </cell>
        </row>
        <row r="473">
          <cell r="B473" t="str">
            <v>雞心</v>
          </cell>
          <cell r="C473" t="str">
            <v>南崁興隆禽業行</v>
          </cell>
          <cell r="D473" t="str">
            <v>1包/3KG</v>
          </cell>
          <cell r="E473" t="str">
            <v>南崁興隆</v>
          </cell>
          <cell r="F473" t="str">
            <v>KG</v>
          </cell>
        </row>
        <row r="474">
          <cell r="B474" t="str">
            <v>仿土光雞丁</v>
          </cell>
          <cell r="E474" t="str">
            <v>現購雨宸</v>
          </cell>
          <cell r="F474" t="str">
            <v>KG</v>
          </cell>
        </row>
        <row r="475">
          <cell r="B475" t="str">
            <v>仿土清胸小丁</v>
          </cell>
          <cell r="C475" t="str">
            <v>南崁興隆禽業行</v>
          </cell>
          <cell r="E475" t="str">
            <v>南崁興隆</v>
          </cell>
          <cell r="F475" t="str">
            <v>KG</v>
          </cell>
        </row>
        <row r="476">
          <cell r="B476" t="str">
            <v>仿土清胸丁</v>
          </cell>
          <cell r="E476" t="str">
            <v>現購雨宸</v>
          </cell>
          <cell r="F476" t="str">
            <v>KG</v>
          </cell>
        </row>
        <row r="477">
          <cell r="B477" t="str">
            <v>仿土清腿丁</v>
          </cell>
          <cell r="D477" t="str">
            <v/>
          </cell>
          <cell r="E477" t="str">
            <v>超秦</v>
          </cell>
          <cell r="F477" t="str">
            <v>KG</v>
          </cell>
        </row>
        <row r="478">
          <cell r="B478" t="str">
            <v>鹹水雞</v>
          </cell>
          <cell r="E478" t="str">
            <v>現購王哥</v>
          </cell>
          <cell r="F478" t="str">
            <v>隻</v>
          </cell>
        </row>
        <row r="479">
          <cell r="B479" t="str">
            <v>仿土雞丁</v>
          </cell>
          <cell r="C479" t="str">
            <v>南崁興隆禽業行</v>
          </cell>
          <cell r="E479" t="str">
            <v>南崁興隆</v>
          </cell>
          <cell r="F479" t="str">
            <v>KG</v>
          </cell>
        </row>
        <row r="480">
          <cell r="B480" t="str">
            <v>仿土全雞丁</v>
          </cell>
          <cell r="C480" t="str">
            <v>南崁興隆禽業行</v>
          </cell>
          <cell r="E480" t="str">
            <v>南崁興隆</v>
          </cell>
          <cell r="F480" t="str">
            <v>KG</v>
          </cell>
        </row>
        <row r="481">
          <cell r="B481" t="str">
            <v>仿土全雞丁</v>
          </cell>
          <cell r="C481" t="str">
            <v>南崁興隆禽業行</v>
          </cell>
          <cell r="D481" t="str">
            <v>附頭腳</v>
          </cell>
          <cell r="E481" t="str">
            <v>南崁興隆</v>
          </cell>
          <cell r="F481" t="str">
            <v>KG</v>
          </cell>
        </row>
        <row r="482">
          <cell r="B482" t="str">
            <v>仿土雞腿丁</v>
          </cell>
          <cell r="E482" t="str">
            <v>超秦</v>
          </cell>
          <cell r="F482" t="str">
            <v>KG</v>
          </cell>
        </row>
        <row r="483">
          <cell r="B483" t="str">
            <v>仿土雞胸丁</v>
          </cell>
          <cell r="C483" t="str">
            <v>南崁興隆禽業行</v>
          </cell>
          <cell r="D483" t="str">
            <v>(大丁)</v>
          </cell>
          <cell r="E483" t="str">
            <v>南崁興隆</v>
          </cell>
          <cell r="F483" t="str">
            <v>KG</v>
          </cell>
        </row>
        <row r="484">
          <cell r="B484" t="str">
            <v>仿土雞胸(中丁</v>
          </cell>
          <cell r="C484" t="str">
            <v>南崁興隆禽業行</v>
          </cell>
          <cell r="D484" t="str">
            <v>中丁</v>
          </cell>
          <cell r="E484" t="str">
            <v>南崁興隆</v>
          </cell>
          <cell r="F484" t="str">
            <v>KG</v>
          </cell>
        </row>
        <row r="485">
          <cell r="B485" t="str">
            <v>N雞排</v>
          </cell>
          <cell r="C485" t="str">
            <v>大成長城企業股份有限公司</v>
          </cell>
          <cell r="E485" t="str">
            <v>大成</v>
          </cell>
          <cell r="F485" t="str">
            <v>KG</v>
          </cell>
          <cell r="H485" t="str">
            <v>CAS台灣優良農產品</v>
          </cell>
          <cell r="I485" t="str">
            <v>016804</v>
          </cell>
        </row>
        <row r="486">
          <cell r="B486" t="str">
            <v>N棒腿6</v>
          </cell>
          <cell r="C486" t="str">
            <v>普惠食品企業有限公司</v>
          </cell>
          <cell r="E486" t="str">
            <v>普惠</v>
          </cell>
          <cell r="F486" t="str">
            <v>KG</v>
          </cell>
        </row>
        <row r="487">
          <cell r="B487" t="str">
            <v>醃漬滷蝶棒</v>
          </cell>
          <cell r="C487" t="str">
            <v>台灣卜蜂企業股份有限公司</v>
          </cell>
          <cell r="E487" t="str">
            <v>卜蜂</v>
          </cell>
          <cell r="F487" t="str">
            <v>隻</v>
          </cell>
        </row>
        <row r="488">
          <cell r="B488" t="str">
            <v>棒腿6</v>
          </cell>
          <cell r="C488" t="str">
            <v>台灣卜蜂企業股份有限公司</v>
          </cell>
          <cell r="E488" t="str">
            <v>卜蜂</v>
          </cell>
          <cell r="F488" t="str">
            <v>KG</v>
          </cell>
          <cell r="H488" t="str">
            <v>CAS台灣優良農產品</v>
          </cell>
          <cell r="I488" t="str">
            <v>011604</v>
          </cell>
        </row>
        <row r="489">
          <cell r="B489" t="str">
            <v>N雞排丁</v>
          </cell>
          <cell r="C489" t="str">
            <v>大成長城企業股份有限公司</v>
          </cell>
          <cell r="E489" t="str">
            <v>大成</v>
          </cell>
          <cell r="F489" t="str">
            <v>KG</v>
          </cell>
        </row>
        <row r="490">
          <cell r="B490" t="str">
            <v>N骨腿丁</v>
          </cell>
          <cell r="C490" t="str">
            <v>大成長城企業股份有限公司</v>
          </cell>
          <cell r="E490" t="str">
            <v>大成</v>
          </cell>
          <cell r="F490" t="str">
            <v>KG</v>
          </cell>
        </row>
        <row r="491">
          <cell r="B491" t="str">
            <v>N棒腿丁</v>
          </cell>
          <cell r="C491" t="str">
            <v>上德</v>
          </cell>
          <cell r="E491" t="str">
            <v>上德</v>
          </cell>
          <cell r="F491" t="str">
            <v>KG</v>
          </cell>
        </row>
        <row r="492">
          <cell r="B492" t="str">
            <v>雞排丁</v>
          </cell>
          <cell r="C492" t="str">
            <v>卜蜂</v>
          </cell>
          <cell r="E492" t="str">
            <v>卜蜂</v>
          </cell>
          <cell r="F492" t="str">
            <v>KG</v>
          </cell>
          <cell r="H492" t="str">
            <v>CAS台灣優良農產品</v>
          </cell>
          <cell r="I492" t="str">
            <v>011603</v>
          </cell>
        </row>
        <row r="493">
          <cell r="B493" t="str">
            <v>棒腿5</v>
          </cell>
          <cell r="D493" t="str">
            <v>洽富CAS</v>
          </cell>
          <cell r="E493" t="str">
            <v>家騏</v>
          </cell>
          <cell r="F493" t="str">
            <v>KG</v>
          </cell>
        </row>
        <row r="494">
          <cell r="B494" t="str">
            <v>棒腿6</v>
          </cell>
          <cell r="D494" t="str">
            <v>洽富CAS</v>
          </cell>
          <cell r="E494" t="str">
            <v>家騏</v>
          </cell>
          <cell r="F494" t="str">
            <v>KG</v>
          </cell>
        </row>
        <row r="495">
          <cell r="B495" t="str">
            <v>雞屁股</v>
          </cell>
          <cell r="C495" t="str">
            <v>南崁興隆禽業行</v>
          </cell>
          <cell r="E495" t="str">
            <v>南崁興隆</v>
          </cell>
          <cell r="F495" t="str">
            <v>KG</v>
          </cell>
        </row>
        <row r="496">
          <cell r="B496" t="str">
            <v>雞排4</v>
          </cell>
          <cell r="E496" t="str">
            <v>家騏</v>
          </cell>
          <cell r="F496" t="str">
            <v>KG</v>
          </cell>
        </row>
        <row r="497">
          <cell r="B497" t="str">
            <v>雞排5</v>
          </cell>
          <cell r="E497" t="str">
            <v>家騏</v>
          </cell>
          <cell r="F497" t="str">
            <v>KG</v>
          </cell>
        </row>
        <row r="498">
          <cell r="B498" t="str">
            <v>雞排4</v>
          </cell>
          <cell r="E498" t="str">
            <v>佳世福</v>
          </cell>
          <cell r="F498" t="str">
            <v>KG</v>
          </cell>
          <cell r="H498" t="str">
            <v>CAS台灣優良農產品</v>
          </cell>
          <cell r="I498" t="str">
            <v>012003</v>
          </cell>
        </row>
        <row r="499">
          <cell r="B499" t="str">
            <v>雞排5</v>
          </cell>
          <cell r="E499" t="str">
            <v>佳世福</v>
          </cell>
          <cell r="F499" t="str">
            <v>KG</v>
          </cell>
          <cell r="H499" t="str">
            <v>CAS台灣優良農產品</v>
          </cell>
          <cell r="I499" t="str">
            <v>012003</v>
          </cell>
        </row>
        <row r="500">
          <cell r="B500" t="str">
            <v>雞排丁</v>
          </cell>
          <cell r="E500" t="str">
            <v>佳世福</v>
          </cell>
          <cell r="F500" t="str">
            <v>KG</v>
          </cell>
          <cell r="H500" t="str">
            <v>CAS台灣優良農產品</v>
          </cell>
          <cell r="I500" t="str">
            <v>012003</v>
          </cell>
        </row>
        <row r="501">
          <cell r="B501" t="str">
            <v>半香雞排</v>
          </cell>
          <cell r="E501" t="str">
            <v>佳世福</v>
          </cell>
          <cell r="F501" t="str">
            <v>KG</v>
          </cell>
          <cell r="H501" t="str">
            <v>CAS台灣優良農產品</v>
          </cell>
          <cell r="I501" t="str">
            <v>012003</v>
          </cell>
        </row>
        <row r="502">
          <cell r="B502" t="str">
            <v>清腿肉丁</v>
          </cell>
          <cell r="E502" t="str">
            <v>佳世福</v>
          </cell>
          <cell r="F502" t="str">
            <v>KG</v>
          </cell>
        </row>
        <row r="503">
          <cell r="B503" t="str">
            <v>棒腿5</v>
          </cell>
          <cell r="C503" t="str">
            <v>洽富實業股份有限公司</v>
          </cell>
          <cell r="D503" t="str">
            <v>洽富CAS</v>
          </cell>
          <cell r="E503" t="str">
            <v>家騏</v>
          </cell>
          <cell r="F503" t="str">
            <v>KG</v>
          </cell>
          <cell r="H503" t="str">
            <v>CAS台灣優良農產品</v>
          </cell>
          <cell r="I503" t="str">
            <v>017104</v>
          </cell>
        </row>
        <row r="504">
          <cell r="B504" t="str">
            <v>棒腿6</v>
          </cell>
          <cell r="C504" t="str">
            <v>洽富實業股份有限公司</v>
          </cell>
          <cell r="D504" t="str">
            <v>洽富CAS</v>
          </cell>
          <cell r="E504" t="str">
            <v>家騏</v>
          </cell>
          <cell r="F504" t="str">
            <v>KG</v>
          </cell>
          <cell r="H504" t="str">
            <v>CAS台灣優良農產品</v>
          </cell>
          <cell r="I504" t="str">
            <v>017104</v>
          </cell>
        </row>
        <row r="505">
          <cell r="B505" t="str">
            <v>雞排4</v>
          </cell>
          <cell r="C505" t="str">
            <v>洽富實業股份有限公司</v>
          </cell>
          <cell r="D505" t="str">
            <v>洽富CAS</v>
          </cell>
          <cell r="E505" t="str">
            <v>家騏</v>
          </cell>
          <cell r="F505" t="str">
            <v>KG</v>
          </cell>
          <cell r="H505" t="str">
            <v>CAS台灣優良農產品</v>
          </cell>
          <cell r="I505" t="str">
            <v>017104</v>
          </cell>
        </row>
        <row r="506">
          <cell r="B506" t="str">
            <v>雞排5</v>
          </cell>
          <cell r="C506" t="str">
            <v>洽富實業股份有限公司</v>
          </cell>
          <cell r="D506" t="str">
            <v>洽富CAS</v>
          </cell>
          <cell r="E506" t="str">
            <v>家騏</v>
          </cell>
          <cell r="F506" t="str">
            <v>KG</v>
          </cell>
          <cell r="H506" t="str">
            <v>CAS台灣優良農產品</v>
          </cell>
          <cell r="I506" t="str">
            <v>017104</v>
          </cell>
        </row>
        <row r="507">
          <cell r="B507" t="str">
            <v>油雞胸</v>
          </cell>
          <cell r="D507" t="str">
            <v>半胸</v>
          </cell>
          <cell r="E507" t="str">
            <v>現購雨宸</v>
          </cell>
          <cell r="F507" t="str">
            <v>片</v>
          </cell>
        </row>
        <row r="508">
          <cell r="B508" t="str">
            <v>雞油</v>
          </cell>
          <cell r="C508" t="str">
            <v>南崁興隆禽業行</v>
          </cell>
          <cell r="E508" t="str">
            <v>南崁興隆</v>
          </cell>
          <cell r="F508" t="str">
            <v>KG</v>
          </cell>
        </row>
        <row r="509">
          <cell r="B509" t="str">
            <v>雞油</v>
          </cell>
          <cell r="E509" t="str">
            <v>現購雨宸</v>
          </cell>
          <cell r="F509" t="str">
            <v>KG</v>
          </cell>
        </row>
        <row r="510">
          <cell r="B510" t="str">
            <v>雞油</v>
          </cell>
          <cell r="D510" t="str">
            <v>件/18K</v>
          </cell>
          <cell r="E510" t="str">
            <v>超秦</v>
          </cell>
          <cell r="F510" t="str">
            <v>KG</v>
          </cell>
        </row>
        <row r="511">
          <cell r="B511" t="str">
            <v>雞皮</v>
          </cell>
          <cell r="E511" t="str">
            <v>佳世福</v>
          </cell>
          <cell r="F511" t="str">
            <v>KG</v>
          </cell>
        </row>
        <row r="512">
          <cell r="B512" t="str">
            <v>油蔥雞</v>
          </cell>
          <cell r="E512" t="str">
            <v>現購王哥</v>
          </cell>
          <cell r="F512" t="str">
            <v>隻</v>
          </cell>
        </row>
        <row r="513">
          <cell r="B513" t="str">
            <v>N油蔥雞</v>
          </cell>
          <cell r="E513" t="str">
            <v>現購王哥</v>
          </cell>
          <cell r="F513" t="str">
            <v>隻</v>
          </cell>
        </row>
        <row r="514">
          <cell r="B514" t="str">
            <v>烤雞</v>
          </cell>
          <cell r="E514" t="str">
            <v>現購雨宸</v>
          </cell>
          <cell r="F514" t="str">
            <v>隻</v>
          </cell>
        </row>
        <row r="515">
          <cell r="B515" t="str">
            <v>拜拜用大公鵝</v>
          </cell>
          <cell r="C515" t="str">
            <v>南崁興隆禽業行</v>
          </cell>
          <cell r="E515" t="str">
            <v>南崁興隆</v>
          </cell>
          <cell r="F515" t="str">
            <v>KG</v>
          </cell>
        </row>
        <row r="516">
          <cell r="B516" t="str">
            <v>鵝肉切片(熟</v>
          </cell>
          <cell r="D516" t="str">
            <v>去頭'頸;腳</v>
          </cell>
          <cell r="E516" t="str">
            <v>現購王哥</v>
          </cell>
          <cell r="F516" t="str">
            <v>KG</v>
          </cell>
        </row>
        <row r="517">
          <cell r="B517" t="str">
            <v>茶鵝(熟</v>
          </cell>
          <cell r="C517" t="str">
            <v>南崁興隆禽業行</v>
          </cell>
          <cell r="E517" t="str">
            <v>南崁興隆</v>
          </cell>
          <cell r="F517" t="str">
            <v>隻</v>
          </cell>
        </row>
        <row r="518">
          <cell r="B518" t="str">
            <v>鹽水雞</v>
          </cell>
          <cell r="E518" t="str">
            <v>現購王哥</v>
          </cell>
          <cell r="F518" t="str">
            <v>隻</v>
          </cell>
        </row>
        <row r="519">
          <cell r="B519" t="str">
            <v>油雞(半隻/缺貨</v>
          </cell>
          <cell r="E519" t="str">
            <v>現購雨宸</v>
          </cell>
          <cell r="F519" t="str">
            <v>隻</v>
          </cell>
        </row>
        <row r="520">
          <cell r="B520" t="str">
            <v>油雞腿(去骨</v>
          </cell>
          <cell r="E520" t="str">
            <v>現購雨宸</v>
          </cell>
          <cell r="F520" t="str">
            <v>支</v>
          </cell>
        </row>
        <row r="521">
          <cell r="B521" t="str">
            <v>油雞胸(去骨</v>
          </cell>
          <cell r="E521" t="str">
            <v>現購雨宸</v>
          </cell>
          <cell r="F521" t="str">
            <v>個</v>
          </cell>
        </row>
        <row r="522">
          <cell r="B522" t="str">
            <v>油雞翅</v>
          </cell>
          <cell r="E522" t="str">
            <v>現購雨宸</v>
          </cell>
          <cell r="F522" t="str">
            <v>包</v>
          </cell>
        </row>
        <row r="523">
          <cell r="B523" t="str">
            <v>油雞腿</v>
          </cell>
          <cell r="E523" t="str">
            <v>現購雨宸</v>
          </cell>
          <cell r="F523" t="str">
            <v>支</v>
          </cell>
        </row>
        <row r="524">
          <cell r="B524" t="str">
            <v>醉雞(雞腿</v>
          </cell>
          <cell r="D524" t="str">
            <v>1隻1盤</v>
          </cell>
          <cell r="E524" t="str">
            <v>現購王哥</v>
          </cell>
          <cell r="F524" t="str">
            <v>隻</v>
          </cell>
        </row>
        <row r="525">
          <cell r="B525" t="str">
            <v>燻雞</v>
          </cell>
          <cell r="E525" t="str">
            <v>現購王哥</v>
          </cell>
          <cell r="F525" t="str">
            <v>隻</v>
          </cell>
        </row>
        <row r="526">
          <cell r="B526" t="str">
            <v>珍珠雞</v>
          </cell>
          <cell r="C526" t="str">
            <v>南崁興隆禽業行</v>
          </cell>
          <cell r="E526" t="str">
            <v>南崁興隆</v>
          </cell>
          <cell r="F526" t="str">
            <v>隻</v>
          </cell>
        </row>
        <row r="527">
          <cell r="B527" t="str">
            <v>光雞</v>
          </cell>
          <cell r="C527" t="str">
            <v>南崁興隆禽業行</v>
          </cell>
          <cell r="E527" t="str">
            <v>南崁興隆</v>
          </cell>
          <cell r="F527" t="str">
            <v>隻</v>
          </cell>
        </row>
        <row r="528">
          <cell r="B528" t="str">
            <v>光雞丁</v>
          </cell>
          <cell r="C528" t="str">
            <v>超秦企業股份有限公司</v>
          </cell>
          <cell r="D528" t="str">
            <v>去頭頸腳屁股</v>
          </cell>
          <cell r="E528" t="str">
            <v>超秦</v>
          </cell>
          <cell r="F528" t="str">
            <v>KG</v>
          </cell>
          <cell r="H528" t="str">
            <v>CAS台灣優良農產品</v>
          </cell>
          <cell r="I528" t="str">
            <v>011203</v>
          </cell>
        </row>
        <row r="529">
          <cell r="B529" t="str">
            <v>光雞</v>
          </cell>
          <cell r="C529" t="str">
            <v>超秦企業股份有限公司</v>
          </cell>
          <cell r="D529" t="str">
            <v>去頭全雞</v>
          </cell>
          <cell r="E529" t="str">
            <v>超秦</v>
          </cell>
          <cell r="F529" t="str">
            <v>KG</v>
          </cell>
          <cell r="H529" t="str">
            <v>CAS台灣優良農產品</v>
          </cell>
          <cell r="I529" t="str">
            <v>011203</v>
          </cell>
        </row>
        <row r="530">
          <cell r="B530" t="str">
            <v>N光雞丁</v>
          </cell>
          <cell r="C530" t="str">
            <v>大成長城企業股份有限公司</v>
          </cell>
          <cell r="E530" t="str">
            <v>大成</v>
          </cell>
          <cell r="F530" t="str">
            <v>KG</v>
          </cell>
        </row>
        <row r="531">
          <cell r="B531" t="str">
            <v>土雞</v>
          </cell>
          <cell r="C531" t="str">
            <v>南崁興隆禽業行</v>
          </cell>
          <cell r="E531" t="str">
            <v>南崁興隆</v>
          </cell>
          <cell r="F531" t="str">
            <v>KG</v>
          </cell>
        </row>
        <row r="532">
          <cell r="B532" t="str">
            <v>全雞</v>
          </cell>
          <cell r="C532" t="str">
            <v>南崁興隆禽業行</v>
          </cell>
          <cell r="E532" t="str">
            <v>南崁興隆</v>
          </cell>
          <cell r="F532" t="str">
            <v>隻</v>
          </cell>
        </row>
        <row r="533">
          <cell r="B533" t="str">
            <v>甘蔗雞</v>
          </cell>
          <cell r="E533" t="str">
            <v>現購王哥</v>
          </cell>
          <cell r="F533" t="str">
            <v>隻</v>
          </cell>
        </row>
        <row r="534">
          <cell r="B534" t="str">
            <v>薰雞</v>
          </cell>
          <cell r="E534" t="str">
            <v>現購王哥</v>
          </cell>
          <cell r="F534" t="str">
            <v>隻</v>
          </cell>
        </row>
        <row r="535">
          <cell r="B535" t="str">
            <v>烏骨雞</v>
          </cell>
          <cell r="C535" t="str">
            <v>南崁興隆禽業行</v>
          </cell>
          <cell r="E535" t="str">
            <v>南崁興隆</v>
          </cell>
          <cell r="F535" t="str">
            <v>KG</v>
          </cell>
        </row>
        <row r="536">
          <cell r="B536" t="str">
            <v>烏骨全雞丁</v>
          </cell>
          <cell r="C536" t="str">
            <v>南崁興隆禽業行</v>
          </cell>
          <cell r="E536" t="str">
            <v>南崁興隆</v>
          </cell>
          <cell r="F536" t="str">
            <v>KG</v>
          </cell>
        </row>
        <row r="537">
          <cell r="B537" t="str">
            <v>雞排4</v>
          </cell>
          <cell r="C537" t="str">
            <v>超秦企業股份有限公司</v>
          </cell>
          <cell r="E537" t="str">
            <v>超秦</v>
          </cell>
          <cell r="F537" t="str">
            <v>KG</v>
          </cell>
          <cell r="H537" t="str">
            <v>CAS台灣優良農產品</v>
          </cell>
          <cell r="I537" t="str">
            <v>011203</v>
          </cell>
        </row>
        <row r="538">
          <cell r="B538" t="str">
            <v>雞排丁</v>
          </cell>
          <cell r="C538" t="str">
            <v>超秦企業股份有限公司</v>
          </cell>
          <cell r="E538" t="str">
            <v>超秦</v>
          </cell>
          <cell r="F538" t="str">
            <v>KG</v>
          </cell>
          <cell r="H538" t="str">
            <v>CAS台灣優良農產品</v>
          </cell>
          <cell r="I538" t="str">
            <v>011203</v>
          </cell>
        </row>
        <row r="539">
          <cell r="B539" t="str">
            <v>N雞排丁</v>
          </cell>
          <cell r="C539" t="str">
            <v>普惠食品企業有限公司</v>
          </cell>
          <cell r="E539" t="str">
            <v>普惠</v>
          </cell>
          <cell r="F539" t="str">
            <v>KG</v>
          </cell>
        </row>
        <row r="540">
          <cell r="B540" t="str">
            <v>N雞排丁</v>
          </cell>
          <cell r="D540" t="str">
            <v>冷藏</v>
          </cell>
          <cell r="E540" t="str">
            <v>上德</v>
          </cell>
          <cell r="F540" t="str">
            <v>KG</v>
          </cell>
          <cell r="H540" t="str">
            <v>CAS台灣優良農產品</v>
          </cell>
          <cell r="I540" t="str">
            <v>012003</v>
          </cell>
        </row>
        <row r="541">
          <cell r="B541" t="str">
            <v>N雞排5</v>
          </cell>
          <cell r="E541" t="str">
            <v>八方行</v>
          </cell>
          <cell r="F541" t="str">
            <v>KG</v>
          </cell>
          <cell r="H541" t="str">
            <v>CAS台灣優良農產品</v>
          </cell>
          <cell r="I541" t="str">
            <v>012503</v>
          </cell>
        </row>
        <row r="542">
          <cell r="B542" t="str">
            <v>N雞排4</v>
          </cell>
          <cell r="E542" t="str">
            <v>八方行</v>
          </cell>
          <cell r="F542" t="str">
            <v>KG</v>
          </cell>
          <cell r="H542" t="str">
            <v>CAS台灣優良農產品</v>
          </cell>
          <cell r="I542" t="str">
            <v>012503</v>
          </cell>
        </row>
        <row r="543">
          <cell r="B543" t="str">
            <v>大成小不點雞塊</v>
          </cell>
          <cell r="C543" t="str">
            <v>大成長城企業股份有限公司</v>
          </cell>
          <cell r="D543" t="str">
            <v>3KG/包</v>
          </cell>
          <cell r="E543" t="str">
            <v>祥亮</v>
          </cell>
          <cell r="F543" t="str">
            <v>包</v>
          </cell>
        </row>
        <row r="544">
          <cell r="B544" t="str">
            <v>N骨腿丁</v>
          </cell>
          <cell r="E544" t="str">
            <v>八方行</v>
          </cell>
          <cell r="F544" t="str">
            <v>KG</v>
          </cell>
          <cell r="H544" t="str">
            <v>CAS台灣優良農產品</v>
          </cell>
          <cell r="I544" t="str">
            <v>012503</v>
          </cell>
        </row>
        <row r="545">
          <cell r="B545" t="str">
            <v>N雞排丁</v>
          </cell>
          <cell r="E545" t="str">
            <v>八方行</v>
          </cell>
          <cell r="F545" t="str">
            <v>KG</v>
          </cell>
          <cell r="H545" t="str">
            <v>CAS台灣優良農產品</v>
          </cell>
          <cell r="I545" t="str">
            <v>012503</v>
          </cell>
        </row>
        <row r="546">
          <cell r="B546" t="str">
            <v>雞排5CAS</v>
          </cell>
          <cell r="C546" t="str">
            <v>大成長城企業股份有限公司</v>
          </cell>
          <cell r="D546" t="str">
            <v>大成</v>
          </cell>
          <cell r="E546" t="str">
            <v>南崁興隆</v>
          </cell>
          <cell r="F546" t="str">
            <v>KG</v>
          </cell>
          <cell r="H546" t="str">
            <v>CAS台灣優良農產品</v>
          </cell>
          <cell r="I546" t="str">
            <v>016803</v>
          </cell>
        </row>
        <row r="547">
          <cell r="B547" t="str">
            <v>雞排5</v>
          </cell>
          <cell r="C547" t="str">
            <v>卜蜂</v>
          </cell>
          <cell r="E547" t="str">
            <v>卜蜂</v>
          </cell>
          <cell r="F547" t="str">
            <v>KG</v>
          </cell>
          <cell r="H547" t="str">
            <v>CAS台灣優良農產品</v>
          </cell>
          <cell r="I547" t="str">
            <v>011604</v>
          </cell>
        </row>
        <row r="548">
          <cell r="B548" t="str">
            <v>大成調味雞絲</v>
          </cell>
          <cell r="C548" t="str">
            <v>大成長城企業股份有限公司</v>
          </cell>
          <cell r="D548" t="str">
            <v>12k/箱</v>
          </cell>
          <cell r="E548" t="str">
            <v>祥亮</v>
          </cell>
          <cell r="F548" t="str">
            <v>KG</v>
          </cell>
        </row>
        <row r="549">
          <cell r="B549" t="str">
            <v>大成鄉嫩雞塊3K</v>
          </cell>
          <cell r="C549" t="str">
            <v>大成長城企業股份有限公司</v>
          </cell>
          <cell r="D549" t="str">
            <v>3k/包</v>
          </cell>
          <cell r="E549" t="str">
            <v>祥亮</v>
          </cell>
          <cell r="F549" t="str">
            <v>包</v>
          </cell>
        </row>
        <row r="550">
          <cell r="B550" t="str">
            <v>大成檸檬雞柳條</v>
          </cell>
          <cell r="C550" t="str">
            <v>大成長城企業股份有限公司</v>
          </cell>
          <cell r="D550" t="str">
            <v>1K/包</v>
          </cell>
          <cell r="E550" t="str">
            <v>祥亮</v>
          </cell>
          <cell r="F550" t="str">
            <v>包</v>
          </cell>
        </row>
        <row r="551">
          <cell r="B551" t="str">
            <v>麥克雞塊CAS</v>
          </cell>
          <cell r="C551" t="str">
            <v>美藍雷股份有限公司</v>
          </cell>
          <cell r="D551" t="str">
            <v>3K/包</v>
          </cell>
          <cell r="E551" t="str">
            <v>味鴻</v>
          </cell>
          <cell r="F551" t="str">
            <v>包</v>
          </cell>
          <cell r="H551" t="str">
            <v>CAS台灣優良農產品</v>
          </cell>
          <cell r="I551" t="str">
            <v>011308</v>
          </cell>
        </row>
        <row r="552">
          <cell r="B552" t="str">
            <v>麥克雞塊(大成</v>
          </cell>
          <cell r="C552" t="str">
            <v>美藍雷股份有限公司</v>
          </cell>
          <cell r="D552" t="str">
            <v>CAS</v>
          </cell>
          <cell r="E552" t="str">
            <v>味鴻</v>
          </cell>
          <cell r="F552" t="str">
            <v>個</v>
          </cell>
        </row>
        <row r="553">
          <cell r="B553" t="str">
            <v>麥克雞塊(立大</v>
          </cell>
          <cell r="C553" t="str">
            <v>立大農畜興業股份有限公司</v>
          </cell>
          <cell r="D553" t="str">
            <v>3K/包</v>
          </cell>
          <cell r="E553" t="str">
            <v>味鴻</v>
          </cell>
          <cell r="F553" t="str">
            <v>包</v>
          </cell>
        </row>
        <row r="554">
          <cell r="B554" t="str">
            <v>調理香雞排(卜</v>
          </cell>
          <cell r="C554" t="str">
            <v>台灣卜蜂企業股份有限公司</v>
          </cell>
          <cell r="D554" t="str">
            <v>80片</v>
          </cell>
          <cell r="E554" t="str">
            <v>現購</v>
          </cell>
          <cell r="F554" t="str">
            <v>件</v>
          </cell>
        </row>
        <row r="555">
          <cell r="B555" t="str">
            <v>薑粉600G</v>
          </cell>
          <cell r="E555" t="str">
            <v>定翔</v>
          </cell>
          <cell r="F555" t="str">
            <v>盒</v>
          </cell>
        </row>
        <row r="556">
          <cell r="B556" t="str">
            <v>卡啦雞排75G</v>
          </cell>
          <cell r="C556" t="str">
            <v>東豐調理食品</v>
          </cell>
          <cell r="D556" t="str">
            <v>20入/包</v>
          </cell>
          <cell r="E556" t="str">
            <v>祥亮</v>
          </cell>
          <cell r="F556" t="str">
            <v>片</v>
          </cell>
        </row>
        <row r="557">
          <cell r="B557" t="str">
            <v>肉圓(牙齒</v>
          </cell>
          <cell r="C557" t="str">
            <v>富力達食品廠-高雄廠</v>
          </cell>
          <cell r="D557" t="str">
            <v>45g*100入</v>
          </cell>
          <cell r="E557" t="str">
            <v>祥亮</v>
          </cell>
          <cell r="F557" t="str">
            <v>包</v>
          </cell>
        </row>
        <row r="558">
          <cell r="B558" t="str">
            <v>香雞排</v>
          </cell>
          <cell r="E558" t="str">
            <v>現購</v>
          </cell>
          <cell r="F558" t="str">
            <v>片</v>
          </cell>
        </row>
        <row r="559">
          <cell r="B559" t="str">
            <v>調理香雞排(半</v>
          </cell>
          <cell r="E559" t="str">
            <v>現購</v>
          </cell>
          <cell r="F559" t="str">
            <v>片</v>
          </cell>
        </row>
        <row r="560">
          <cell r="B560" t="str">
            <v>香雞排(6兩</v>
          </cell>
          <cell r="C560" t="str">
            <v>超秦企業股份有限公司</v>
          </cell>
          <cell r="E560" t="str">
            <v>超秦</v>
          </cell>
          <cell r="F560" t="str">
            <v>KG</v>
          </cell>
          <cell r="H560" t="str">
            <v>CAS台灣優良農產品</v>
          </cell>
          <cell r="I560" t="str">
            <v>011203</v>
          </cell>
        </row>
        <row r="561">
          <cell r="B561" t="str">
            <v>鹽酥雞丁(調理</v>
          </cell>
          <cell r="E561" t="str">
            <v>現購王哥</v>
          </cell>
          <cell r="F561" t="str">
            <v>KG</v>
          </cell>
        </row>
        <row r="562">
          <cell r="B562" t="str">
            <v>N油皮600G</v>
          </cell>
          <cell r="E562" t="str">
            <v>定翔</v>
          </cell>
          <cell r="F562" t="str">
            <v>包</v>
          </cell>
        </row>
        <row r="563">
          <cell r="B563" t="str">
            <v>小不點雞塊</v>
          </cell>
          <cell r="D563" t="str">
            <v>3K/包</v>
          </cell>
          <cell r="E563" t="str">
            <v>味鴻</v>
          </cell>
          <cell r="F563" t="str">
            <v>包</v>
          </cell>
        </row>
        <row r="564">
          <cell r="B564" t="str">
            <v>大成調理雞腿</v>
          </cell>
          <cell r="C564" t="str">
            <v>大成長城企業股份有限公司</v>
          </cell>
          <cell r="D564" t="str">
            <v>黑胡椒;115G</v>
          </cell>
          <cell r="E564" t="str">
            <v>現購</v>
          </cell>
          <cell r="F564" t="str">
            <v>支</v>
          </cell>
        </row>
        <row r="565">
          <cell r="B565" t="str">
            <v>雞米花3K</v>
          </cell>
          <cell r="C565" t="str">
            <v>東豐調理食品</v>
          </cell>
          <cell r="D565" t="str">
            <v>東豐</v>
          </cell>
          <cell r="E565" t="str">
            <v>祥亮</v>
          </cell>
          <cell r="F565" t="str">
            <v>包</v>
          </cell>
        </row>
        <row r="566">
          <cell r="B566" t="str">
            <v>大成雞堡</v>
          </cell>
          <cell r="C566" t="str">
            <v>大成長城企業股份有限公司</v>
          </cell>
          <cell r="D566" t="str">
            <v>50入/包</v>
          </cell>
          <cell r="E566" t="str">
            <v>祥亮</v>
          </cell>
          <cell r="F566" t="str">
            <v>片</v>
          </cell>
        </row>
        <row r="567">
          <cell r="B567" t="str">
            <v>雞堡50入</v>
          </cell>
          <cell r="D567" t="str">
            <v>50入/包</v>
          </cell>
          <cell r="E567" t="str">
            <v>冠晟</v>
          </cell>
          <cell r="F567" t="str">
            <v>包</v>
          </cell>
        </row>
        <row r="568">
          <cell r="B568" t="str">
            <v>N火腿片(立</v>
          </cell>
          <cell r="C568" t="str">
            <v>立大農畜興業股份有限公司</v>
          </cell>
          <cell r="D568" t="str">
            <v>1K/條</v>
          </cell>
          <cell r="E568" t="str">
            <v>祥亮</v>
          </cell>
          <cell r="F568" t="str">
            <v>條</v>
          </cell>
        </row>
        <row r="569">
          <cell r="B569" t="str">
            <v>大成檸檬雞翅</v>
          </cell>
          <cell r="C569" t="str">
            <v>大成長城企業股份有限公司</v>
          </cell>
          <cell r="D569" t="str">
            <v>25入</v>
          </cell>
          <cell r="E569" t="str">
            <v>祥亮</v>
          </cell>
          <cell r="F569" t="str">
            <v>包</v>
          </cell>
        </row>
        <row r="570">
          <cell r="B570" t="str">
            <v>強匠檸檬雞翅</v>
          </cell>
          <cell r="D570" t="str">
            <v>30入</v>
          </cell>
          <cell r="E570" t="str">
            <v>巨富</v>
          </cell>
          <cell r="F570" t="str">
            <v>包</v>
          </cell>
          <cell r="H570" t="str">
            <v>CAS台灣優良農產品</v>
          </cell>
        </row>
        <row r="571">
          <cell r="B571" t="str">
            <v>N統一香茅雞翅</v>
          </cell>
          <cell r="C571" t="str">
            <v>統一企業股份有限公司</v>
          </cell>
          <cell r="E571" t="str">
            <v>樺佐</v>
          </cell>
          <cell r="F571" t="str">
            <v>支</v>
          </cell>
        </row>
        <row r="572">
          <cell r="B572" t="str">
            <v>大成燒烤二翅</v>
          </cell>
          <cell r="C572" t="str">
            <v>大成長城企業股份有限公司</v>
          </cell>
          <cell r="D572" t="str">
            <v>包/1K/24隻</v>
          </cell>
          <cell r="E572" t="str">
            <v>現購</v>
          </cell>
          <cell r="F572" t="str">
            <v>KG</v>
          </cell>
        </row>
        <row r="573">
          <cell r="B573" t="str">
            <v>無骨雞排85G</v>
          </cell>
          <cell r="C573" t="str">
            <v>東豐調理食品</v>
          </cell>
          <cell r="E573" t="str">
            <v>祥亮</v>
          </cell>
          <cell r="F573" t="str">
            <v>片</v>
          </cell>
        </row>
        <row r="574">
          <cell r="B574" t="str">
            <v>N日正花生粉150G</v>
          </cell>
          <cell r="C574" t="str">
            <v>日正食品工業股份有限公司</v>
          </cell>
          <cell r="E574" t="str">
            <v>現購</v>
          </cell>
          <cell r="F574" t="str">
            <v>包</v>
          </cell>
        </row>
        <row r="575">
          <cell r="B575" t="str">
            <v>麥克雞塊CAS</v>
          </cell>
          <cell r="C575" t="str">
            <v>美藍雷股份有限公司</v>
          </cell>
          <cell r="D575" t="str">
            <v>大成</v>
          </cell>
          <cell r="E575" t="str">
            <v>味鴻</v>
          </cell>
          <cell r="F575" t="str">
            <v>KG</v>
          </cell>
          <cell r="H575" t="str">
            <v>CAS台灣優良農產品</v>
          </cell>
          <cell r="I575" t="str">
            <v>011308</v>
          </cell>
        </row>
        <row r="576">
          <cell r="B576" t="str">
            <v>麥克雞塊</v>
          </cell>
          <cell r="C576" t="str">
            <v>美藍雷股份有限公司</v>
          </cell>
          <cell r="D576" t="str">
            <v>箱/4入/12KG</v>
          </cell>
          <cell r="E576" t="str">
            <v>味鴻</v>
          </cell>
          <cell r="F576" t="str">
            <v>KG</v>
          </cell>
        </row>
        <row r="577">
          <cell r="B577" t="str">
            <v>大成鄉嫩雞塊</v>
          </cell>
          <cell r="C577" t="str">
            <v>大成長城企業股份有限公司</v>
          </cell>
          <cell r="D577" t="str">
            <v>900G/包</v>
          </cell>
          <cell r="E577" t="str">
            <v>現購王哥</v>
          </cell>
          <cell r="F577" t="str">
            <v>包</v>
          </cell>
        </row>
        <row r="578">
          <cell r="B578" t="str">
            <v>卜蜂黑椒雞塊3K</v>
          </cell>
          <cell r="C578" t="str">
            <v>台灣卜蜂企業股份有限公司</v>
          </cell>
          <cell r="E578" t="str">
            <v>現購王哥</v>
          </cell>
          <cell r="F578" t="str">
            <v>包</v>
          </cell>
        </row>
        <row r="579">
          <cell r="B579" t="str">
            <v>大成檸檬烤雞翅</v>
          </cell>
          <cell r="C579" t="str">
            <v>大成長城企業股份有限公司</v>
          </cell>
          <cell r="D579" t="str">
            <v>75g/25支</v>
          </cell>
          <cell r="E579" t="str">
            <v>祥亮</v>
          </cell>
          <cell r="F579" t="str">
            <v>包</v>
          </cell>
        </row>
        <row r="580">
          <cell r="B580" t="str">
            <v>鹹酥雞丁(無骨</v>
          </cell>
          <cell r="C580" t="str">
            <v>東豐調理食品</v>
          </cell>
          <cell r="D580" t="str">
            <v>3k/包</v>
          </cell>
          <cell r="E580" t="str">
            <v>祥亮</v>
          </cell>
          <cell r="F580" t="str">
            <v>包</v>
          </cell>
        </row>
        <row r="581">
          <cell r="B581" t="str">
            <v>鹹酥雞丁(帶骨</v>
          </cell>
          <cell r="C581" t="str">
            <v>東豐調理食品</v>
          </cell>
          <cell r="D581" t="str">
            <v>3k/包</v>
          </cell>
          <cell r="E581" t="str">
            <v>祥亮</v>
          </cell>
          <cell r="F581" t="str">
            <v>包</v>
          </cell>
        </row>
        <row r="582">
          <cell r="B582" t="str">
            <v>鹹酥雞丁(無骨</v>
          </cell>
          <cell r="E582" t="str">
            <v>家騏</v>
          </cell>
          <cell r="F582" t="str">
            <v>箱</v>
          </cell>
        </row>
        <row r="583">
          <cell r="B583" t="str">
            <v>鹹酥雞丁(帶骨</v>
          </cell>
          <cell r="E583" t="str">
            <v>家騏</v>
          </cell>
          <cell r="F583" t="str">
            <v>箱</v>
          </cell>
        </row>
        <row r="584">
          <cell r="B584" t="str">
            <v>N愛玉凍6K</v>
          </cell>
          <cell r="C584" t="str">
            <v>宏旭食品企業有限公司</v>
          </cell>
          <cell r="E584" t="str">
            <v>宏旭</v>
          </cell>
          <cell r="F584" t="str">
            <v>包</v>
          </cell>
        </row>
        <row r="585">
          <cell r="B585" t="str">
            <v>雞堡</v>
          </cell>
          <cell r="C585" t="str">
            <v>大成長城企業股份有限公司</v>
          </cell>
          <cell r="D585" t="str">
            <v>50g/50片</v>
          </cell>
          <cell r="E585" t="str">
            <v>祥亮</v>
          </cell>
          <cell r="F585" t="str">
            <v>個</v>
          </cell>
        </row>
        <row r="586">
          <cell r="B586" t="str">
            <v>N大成調味雞丁3K</v>
          </cell>
          <cell r="C586" t="str">
            <v>大成長城企業股份有限公司</v>
          </cell>
          <cell r="D586" t="str">
            <v>3K/包</v>
          </cell>
          <cell r="E586" t="str">
            <v>祥亮</v>
          </cell>
          <cell r="F586" t="str">
            <v>包</v>
          </cell>
        </row>
        <row r="587">
          <cell r="B587" t="str">
            <v>卡啦雞腿堡75G</v>
          </cell>
          <cell r="C587" t="str">
            <v>東豐調理食品</v>
          </cell>
          <cell r="E587" t="str">
            <v>祥亮</v>
          </cell>
          <cell r="F587" t="str">
            <v>片</v>
          </cell>
        </row>
        <row r="588">
          <cell r="B588" t="str">
            <v>N卡啦雞腿堡65G</v>
          </cell>
          <cell r="C588" t="str">
            <v>強匠冷凍食品股份有限公司</v>
          </cell>
          <cell r="D588" t="str">
            <v>強匠</v>
          </cell>
          <cell r="E588" t="str">
            <v>現購</v>
          </cell>
          <cell r="F588" t="str">
            <v>片</v>
          </cell>
        </row>
        <row r="589">
          <cell r="B589" t="str">
            <v>N卡啦雞腿堡75G</v>
          </cell>
          <cell r="C589" t="str">
            <v>強匠冷凍食品股份有限公司</v>
          </cell>
          <cell r="D589" t="str">
            <v>強匠</v>
          </cell>
          <cell r="E589" t="str">
            <v>現購</v>
          </cell>
          <cell r="F589" t="str">
            <v>片</v>
          </cell>
        </row>
        <row r="590">
          <cell r="B590" t="str">
            <v>卡啦大雞排140G</v>
          </cell>
          <cell r="C590" t="str">
            <v>強匠冷凍食品股份有限公司</v>
          </cell>
          <cell r="E590" t="str">
            <v>現購</v>
          </cell>
          <cell r="F590" t="str">
            <v>片</v>
          </cell>
        </row>
        <row r="591">
          <cell r="B591" t="str">
            <v>N卡啦雞腿堡85G</v>
          </cell>
          <cell r="C591" t="str">
            <v>大成</v>
          </cell>
          <cell r="D591" t="str">
            <v>20入/包</v>
          </cell>
          <cell r="E591" t="str">
            <v>巨富</v>
          </cell>
          <cell r="F591" t="str">
            <v>包</v>
          </cell>
          <cell r="H591" t="str">
            <v>CAS台灣優良農產品</v>
          </cell>
        </row>
        <row r="592">
          <cell r="B592" t="str">
            <v>N卡啦雞腿堡90G</v>
          </cell>
          <cell r="C592" t="str">
            <v>大成</v>
          </cell>
          <cell r="D592" t="str">
            <v>10入/包</v>
          </cell>
          <cell r="E592" t="str">
            <v>巨富</v>
          </cell>
          <cell r="F592" t="str">
            <v>包</v>
          </cell>
          <cell r="H592" t="str">
            <v>CAS台灣優良農產品</v>
          </cell>
        </row>
        <row r="593">
          <cell r="B593" t="str">
            <v>卡啦雞排(產</v>
          </cell>
          <cell r="E593" t="str">
            <v>巨富</v>
          </cell>
          <cell r="F593" t="str">
            <v>片</v>
          </cell>
        </row>
        <row r="594">
          <cell r="B594" t="str">
            <v>卡啦雞排N2</v>
          </cell>
          <cell r="D594" t="str">
            <v>20片/包</v>
          </cell>
          <cell r="E594" t="str">
            <v>巨富</v>
          </cell>
          <cell r="F594" t="str">
            <v>包</v>
          </cell>
        </row>
        <row r="595">
          <cell r="B595" t="str">
            <v>卡啦雞排N3</v>
          </cell>
          <cell r="D595" t="str">
            <v>10片/包</v>
          </cell>
          <cell r="E595" t="str">
            <v>巨富</v>
          </cell>
          <cell r="F595" t="str">
            <v>包</v>
          </cell>
        </row>
        <row r="596">
          <cell r="B596" t="str">
            <v>香酥雞排80G</v>
          </cell>
          <cell r="C596" t="str">
            <v>強匠冷凍食品(股)公司</v>
          </cell>
          <cell r="E596" t="str">
            <v>現購</v>
          </cell>
          <cell r="F596" t="str">
            <v>片</v>
          </cell>
          <cell r="H596" t="str">
            <v>CAS台灣優良農產品</v>
          </cell>
          <cell r="I596">
            <v>24603</v>
          </cell>
        </row>
        <row r="597">
          <cell r="B597" t="str">
            <v>無骨雞排</v>
          </cell>
          <cell r="E597" t="str">
            <v>現購</v>
          </cell>
          <cell r="F597" t="str">
            <v>片</v>
          </cell>
        </row>
        <row r="598">
          <cell r="B598" t="str">
            <v>卜蜂香酥肉排</v>
          </cell>
          <cell r="C598" t="str">
            <v>台灣卜蜂企業股份有限公司</v>
          </cell>
          <cell r="D598" t="str">
            <v>原味</v>
          </cell>
          <cell r="E598" t="str">
            <v>現購</v>
          </cell>
          <cell r="F598" t="str">
            <v>片</v>
          </cell>
        </row>
        <row r="599">
          <cell r="B599" t="str">
            <v>N卡啦雞胸排</v>
          </cell>
          <cell r="C599" t="str">
            <v>台灣卜蜂企業股份有限公司</v>
          </cell>
          <cell r="E599" t="str">
            <v>味鴻</v>
          </cell>
          <cell r="F599" t="str">
            <v>片</v>
          </cell>
        </row>
        <row r="600">
          <cell r="B600" t="str">
            <v>麥克雞塊(正點</v>
          </cell>
          <cell r="C600" t="str">
            <v>台中家禽運銷合作社</v>
          </cell>
          <cell r="D600" t="str">
            <v>3k/約144個</v>
          </cell>
          <cell r="E600" t="str">
            <v>台薪</v>
          </cell>
          <cell r="F600" t="str">
            <v>包</v>
          </cell>
        </row>
        <row r="601">
          <cell r="B601" t="str">
            <v>麥克雞塊(正點</v>
          </cell>
          <cell r="C601" t="str">
            <v>台中家禽運銷合作社</v>
          </cell>
          <cell r="D601" t="str">
            <v>1k/約48個</v>
          </cell>
          <cell r="E601" t="str">
            <v>台薪</v>
          </cell>
          <cell r="F601" t="str">
            <v>包</v>
          </cell>
        </row>
        <row r="602">
          <cell r="B602" t="str">
            <v>麥克雞塊(卜蜂</v>
          </cell>
          <cell r="D602" t="str">
            <v>3k/包</v>
          </cell>
          <cell r="E602" t="str">
            <v>巨富</v>
          </cell>
          <cell r="F602" t="str">
            <v>包</v>
          </cell>
          <cell r="H602" t="str">
            <v>CAS台灣優良農產品</v>
          </cell>
          <cell r="I602" t="str">
            <v>011618</v>
          </cell>
        </row>
        <row r="603">
          <cell r="B603" t="str">
            <v>麥克雞塊(旋風</v>
          </cell>
          <cell r="D603" t="str">
            <v>3k/包</v>
          </cell>
          <cell r="E603" t="str">
            <v>祥亮</v>
          </cell>
          <cell r="F603" t="str">
            <v>包</v>
          </cell>
        </row>
        <row r="604">
          <cell r="B604" t="str">
            <v>紐奧良雞肉堡</v>
          </cell>
          <cell r="D604" t="str">
            <v>70g</v>
          </cell>
          <cell r="E604" t="str">
            <v>現購</v>
          </cell>
          <cell r="F604" t="str">
            <v>片</v>
          </cell>
        </row>
        <row r="605">
          <cell r="B605" t="str">
            <v>鹽酥雞丁</v>
          </cell>
          <cell r="D605" t="str">
            <v>包/3KG</v>
          </cell>
          <cell r="E605" t="str">
            <v>現購王哥</v>
          </cell>
          <cell r="F605" t="str">
            <v>KG</v>
          </cell>
        </row>
        <row r="606">
          <cell r="B606" t="str">
            <v>大成嫩汁棒腿</v>
          </cell>
          <cell r="C606" t="str">
            <v>大成長城企業股份有限公司</v>
          </cell>
          <cell r="D606" t="str">
            <v>25支/100G</v>
          </cell>
          <cell r="E606" t="str">
            <v>祥亮</v>
          </cell>
          <cell r="F606" t="str">
            <v>支</v>
          </cell>
        </row>
        <row r="607">
          <cell r="B607" t="str">
            <v>紅龍檸檬雞柳條</v>
          </cell>
          <cell r="C607" t="str">
            <v>碁富食品股份有限公司</v>
          </cell>
          <cell r="E607" t="str">
            <v>祥亮</v>
          </cell>
          <cell r="F607" t="str">
            <v>包</v>
          </cell>
        </row>
        <row r="608">
          <cell r="B608" t="str">
            <v>骨腿丁(冷凍</v>
          </cell>
          <cell r="D608" t="str">
            <v>冷凍</v>
          </cell>
          <cell r="E608" t="str">
            <v>佳世福</v>
          </cell>
          <cell r="F608" t="str">
            <v>KG</v>
          </cell>
        </row>
        <row r="609">
          <cell r="B609" t="str">
            <v>全鴨丁</v>
          </cell>
          <cell r="C609" t="str">
            <v>南崁興隆禽業行</v>
          </cell>
          <cell r="E609" t="str">
            <v>南崁興隆</v>
          </cell>
          <cell r="F609" t="str">
            <v>KG</v>
          </cell>
        </row>
        <row r="610">
          <cell r="B610" t="str">
            <v>N全鴨丁</v>
          </cell>
          <cell r="C610" t="str">
            <v>普惠食品企業有限公司</v>
          </cell>
          <cell r="E610" t="str">
            <v>普惠</v>
          </cell>
          <cell r="F610" t="str">
            <v>KG</v>
          </cell>
        </row>
        <row r="611">
          <cell r="B611" t="str">
            <v>光鴨丁</v>
          </cell>
          <cell r="C611" t="str">
            <v>南崁興隆禽業行</v>
          </cell>
          <cell r="E611" t="str">
            <v>南崁興隆</v>
          </cell>
          <cell r="F611" t="str">
            <v>KG</v>
          </cell>
        </row>
        <row r="612">
          <cell r="B612" t="str">
            <v>鴨丁(紅面鴨</v>
          </cell>
          <cell r="C612" t="str">
            <v>南崁興隆禽業行</v>
          </cell>
          <cell r="E612" t="str">
            <v>南崁興隆</v>
          </cell>
          <cell r="F612" t="str">
            <v>KG</v>
          </cell>
        </row>
        <row r="613">
          <cell r="B613" t="str">
            <v>N光鴨丁</v>
          </cell>
          <cell r="C613" t="str">
            <v>普惠食品企業有限公司</v>
          </cell>
          <cell r="E613" t="str">
            <v>普惠</v>
          </cell>
          <cell r="F613" t="str">
            <v>KG</v>
          </cell>
        </row>
        <row r="614">
          <cell r="B614" t="str">
            <v>鴨肉去骨切小片</v>
          </cell>
          <cell r="C614" t="str">
            <v>南崁興隆禽業行</v>
          </cell>
          <cell r="E614" t="str">
            <v>南崁興隆</v>
          </cell>
          <cell r="F614" t="str">
            <v>KG</v>
          </cell>
        </row>
        <row r="615">
          <cell r="B615" t="str">
            <v>鴨丁</v>
          </cell>
          <cell r="C615" t="str">
            <v>振聲農業科技股份有限公司</v>
          </cell>
          <cell r="E615" t="str">
            <v>普惠</v>
          </cell>
          <cell r="F615" t="str">
            <v>KG</v>
          </cell>
          <cell r="H615" t="str">
            <v>CAS台灣優良農產品</v>
          </cell>
          <cell r="I615" t="str">
            <v>016106</v>
          </cell>
        </row>
        <row r="616">
          <cell r="B616" t="str">
            <v>N鴨肉片(去骨</v>
          </cell>
          <cell r="C616" t="str">
            <v>振聲農業科技股份有限公司</v>
          </cell>
          <cell r="D616" t="str">
            <v>件/2K*8包</v>
          </cell>
          <cell r="E616" t="str">
            <v>普惠</v>
          </cell>
          <cell r="F616" t="str">
            <v>KG</v>
          </cell>
          <cell r="H616" t="str">
            <v>CAS台灣優良農產品</v>
          </cell>
          <cell r="I616" t="str">
            <v>016106</v>
          </cell>
        </row>
        <row r="617">
          <cell r="B617" t="str">
            <v>鴨腿</v>
          </cell>
          <cell r="E617" t="str">
            <v>南崁興隆</v>
          </cell>
          <cell r="F617" t="str">
            <v>KG</v>
          </cell>
        </row>
        <row r="618">
          <cell r="B618" t="str">
            <v>N鴨腿</v>
          </cell>
          <cell r="C618" t="str">
            <v>振聲農業科技股份有限公司</v>
          </cell>
          <cell r="E618" t="str">
            <v>普惠</v>
          </cell>
          <cell r="F618" t="str">
            <v>KG</v>
          </cell>
        </row>
        <row r="619">
          <cell r="B619" t="str">
            <v>N鴨排丁</v>
          </cell>
          <cell r="D619" t="str">
            <v>件/18K</v>
          </cell>
          <cell r="E619" t="str">
            <v>普惠</v>
          </cell>
          <cell r="F619" t="str">
            <v>KG</v>
          </cell>
        </row>
        <row r="620">
          <cell r="B620" t="str">
            <v>N仙草(袋裝</v>
          </cell>
          <cell r="C620" t="str">
            <v>東寶食品有限公司</v>
          </cell>
          <cell r="D620" t="str">
            <v>6K/包</v>
          </cell>
          <cell r="E620" t="str">
            <v>東寶</v>
          </cell>
          <cell r="F620" t="str">
            <v>包</v>
          </cell>
        </row>
        <row r="621">
          <cell r="B621" t="str">
            <v>烤鴨</v>
          </cell>
          <cell r="E621" t="str">
            <v>現購雨宸</v>
          </cell>
          <cell r="F621" t="str">
            <v>隻</v>
          </cell>
        </row>
        <row r="622">
          <cell r="B622" t="str">
            <v>燻鴨</v>
          </cell>
          <cell r="E622" t="str">
            <v>南崁興隆</v>
          </cell>
          <cell r="F622" t="str">
            <v>隻</v>
          </cell>
        </row>
        <row r="623">
          <cell r="B623" t="str">
            <v>光鴨</v>
          </cell>
          <cell r="C623" t="str">
            <v>南崁興隆禽業行</v>
          </cell>
          <cell r="E623" t="str">
            <v>南崁興隆</v>
          </cell>
          <cell r="F623" t="str">
            <v>隻</v>
          </cell>
        </row>
        <row r="624">
          <cell r="B624" t="str">
            <v>光鴨8入</v>
          </cell>
          <cell r="C624" t="str">
            <v>南崁興隆禽業行</v>
          </cell>
          <cell r="D624" t="str">
            <v>件/8隻</v>
          </cell>
          <cell r="E624" t="str">
            <v>南崁興隆</v>
          </cell>
          <cell r="F624" t="str">
            <v>件</v>
          </cell>
        </row>
        <row r="625">
          <cell r="B625" t="str">
            <v>N太空鴨</v>
          </cell>
          <cell r="E625" t="str">
            <v>阿寶</v>
          </cell>
          <cell r="F625" t="str">
            <v>隻</v>
          </cell>
        </row>
        <row r="626">
          <cell r="B626" t="str">
            <v>太空鴨丁</v>
          </cell>
          <cell r="C626" t="str">
            <v>南崁興隆禽業行</v>
          </cell>
          <cell r="E626" t="str">
            <v>南崁興隆</v>
          </cell>
          <cell r="F626" t="str">
            <v>KG</v>
          </cell>
        </row>
        <row r="627">
          <cell r="B627" t="str">
            <v>鴨丁</v>
          </cell>
          <cell r="C627" t="str">
            <v>振聲冷凍食品股份有限公司</v>
          </cell>
          <cell r="D627" t="str">
            <v>振聲CAS</v>
          </cell>
          <cell r="E627" t="str">
            <v>家騏</v>
          </cell>
          <cell r="F627" t="str">
            <v>KG</v>
          </cell>
          <cell r="H627" t="str">
            <v>CAS台灣優良農產品</v>
          </cell>
          <cell r="I627" t="str">
            <v>016106</v>
          </cell>
        </row>
        <row r="628">
          <cell r="B628" t="str">
            <v>鴨胗</v>
          </cell>
          <cell r="C628" t="str">
            <v>南崁興隆禽業行</v>
          </cell>
          <cell r="E628" t="str">
            <v>南崁興隆</v>
          </cell>
          <cell r="F628" t="str">
            <v>KG</v>
          </cell>
        </row>
        <row r="629">
          <cell r="B629" t="str">
            <v>鴨腸</v>
          </cell>
          <cell r="C629" t="str">
            <v>南崁興隆禽業行</v>
          </cell>
          <cell r="E629" t="str">
            <v>南崁興隆</v>
          </cell>
          <cell r="F629" t="str">
            <v>KG</v>
          </cell>
        </row>
        <row r="630">
          <cell r="B630" t="str">
            <v>鴨賞</v>
          </cell>
          <cell r="E630" t="str">
            <v>現購王哥</v>
          </cell>
          <cell r="F630" t="str">
            <v>KG</v>
          </cell>
        </row>
        <row r="631">
          <cell r="B631" t="str">
            <v>鴨肝</v>
          </cell>
          <cell r="C631" t="str">
            <v>南崁興隆禽業行</v>
          </cell>
          <cell r="E631" t="str">
            <v>南崁興隆</v>
          </cell>
          <cell r="F631" t="str">
            <v>KG</v>
          </cell>
        </row>
        <row r="632">
          <cell r="B632" t="str">
            <v>鹹水鵝</v>
          </cell>
          <cell r="E632" t="str">
            <v>現購王哥</v>
          </cell>
          <cell r="F632" t="str">
            <v>隻</v>
          </cell>
        </row>
        <row r="633">
          <cell r="B633" t="str">
            <v>鹹水鴨</v>
          </cell>
          <cell r="E633" t="str">
            <v>現購王哥</v>
          </cell>
          <cell r="F633" t="str">
            <v>隻</v>
          </cell>
        </row>
        <row r="634">
          <cell r="B634" t="str">
            <v>鴨血</v>
          </cell>
          <cell r="E634" t="str">
            <v>阿郎</v>
          </cell>
          <cell r="F634" t="str">
            <v>個</v>
          </cell>
        </row>
        <row r="635">
          <cell r="B635" t="str">
            <v>原料蛋</v>
          </cell>
          <cell r="C635" t="str">
            <v>禾品企業有限公司</v>
          </cell>
          <cell r="E635" t="str">
            <v>禾品</v>
          </cell>
          <cell r="F635" t="str">
            <v>KG</v>
          </cell>
        </row>
        <row r="636">
          <cell r="B636" t="str">
            <v>洗選蛋(盒</v>
          </cell>
          <cell r="C636" t="str">
            <v>禾品企業有限公司</v>
          </cell>
          <cell r="E636" t="str">
            <v>禾品</v>
          </cell>
          <cell r="F636" t="str">
            <v>盒</v>
          </cell>
        </row>
        <row r="637">
          <cell r="B637" t="str">
            <v>洗選蛋</v>
          </cell>
          <cell r="D637" t="str">
            <v>收蛋籃</v>
          </cell>
          <cell r="E637" t="str">
            <v>禾品</v>
          </cell>
          <cell r="F637" t="str">
            <v>KG</v>
          </cell>
          <cell r="H637" t="str">
            <v>雞蛋噴印-洗選鮮蛋</v>
          </cell>
          <cell r="I637" t="str">
            <v>F590022210200</v>
          </cell>
        </row>
        <row r="638">
          <cell r="B638" t="str">
            <v>白煮蛋</v>
          </cell>
          <cell r="C638" t="str">
            <v>禾品企業有限公司</v>
          </cell>
          <cell r="E638" t="str">
            <v>禾品</v>
          </cell>
          <cell r="F638" t="str">
            <v>粒</v>
          </cell>
        </row>
        <row r="639">
          <cell r="B639" t="str">
            <v>N顆蛋(紅</v>
          </cell>
          <cell r="C639" t="str">
            <v>福商勝蛋品有限公司</v>
          </cell>
          <cell r="D639" t="str">
            <v>紅殼蛋</v>
          </cell>
          <cell r="E639" t="str">
            <v>福商勝</v>
          </cell>
          <cell r="F639" t="str">
            <v>盒</v>
          </cell>
        </row>
        <row r="640">
          <cell r="B640" t="str">
            <v>白煮蛋CAS</v>
          </cell>
          <cell r="C640" t="str">
            <v>禾品企業有限公司</v>
          </cell>
          <cell r="E640" t="str">
            <v>禾品</v>
          </cell>
          <cell r="F640" t="str">
            <v>粒</v>
          </cell>
          <cell r="H640" t="str">
            <v>CAS台灣優良農產品</v>
          </cell>
          <cell r="I640">
            <v>102201</v>
          </cell>
        </row>
        <row r="641">
          <cell r="B641" t="str">
            <v>N皮蛋</v>
          </cell>
          <cell r="E641" t="str">
            <v>永芳</v>
          </cell>
          <cell r="F641" t="str">
            <v>個</v>
          </cell>
        </row>
        <row r="642">
          <cell r="B642" t="str">
            <v>水蜜桃罐頭</v>
          </cell>
          <cell r="E642" t="str">
            <v>定翔</v>
          </cell>
          <cell r="F642" t="str">
            <v>罐</v>
          </cell>
        </row>
        <row r="643">
          <cell r="B643" t="str">
            <v>皮蛋(有機</v>
          </cell>
          <cell r="E643" t="str">
            <v>現購王哥</v>
          </cell>
          <cell r="F643" t="str">
            <v>盒</v>
          </cell>
        </row>
        <row r="644">
          <cell r="B644" t="str">
            <v>N皮蛋CAS</v>
          </cell>
          <cell r="C644" t="str">
            <v>廣大利蛋品股份有限公司</v>
          </cell>
          <cell r="D644" t="str">
            <v>6入</v>
          </cell>
          <cell r="E644" t="str">
            <v>現購</v>
          </cell>
          <cell r="F644" t="str">
            <v>盒</v>
          </cell>
          <cell r="H644" t="str">
            <v>CAS台灣優良農產品</v>
          </cell>
          <cell r="I644">
            <v>116301</v>
          </cell>
        </row>
        <row r="645">
          <cell r="B645" t="str">
            <v>N鹹蛋CAS</v>
          </cell>
          <cell r="C645" t="str">
            <v>廣大利蛋品股份有限公司</v>
          </cell>
          <cell r="D645" t="str">
            <v>6入</v>
          </cell>
          <cell r="E645" t="str">
            <v>現購</v>
          </cell>
          <cell r="F645" t="str">
            <v>盒</v>
          </cell>
          <cell r="H645" t="str">
            <v>CAS台灣優良農產品</v>
          </cell>
          <cell r="I645">
            <v>116302</v>
          </cell>
        </row>
        <row r="646">
          <cell r="B646" t="str">
            <v>皮蛋CAS</v>
          </cell>
          <cell r="C646" t="str">
            <v>浤良食品公司</v>
          </cell>
          <cell r="D646" t="str">
            <v>4入/盒</v>
          </cell>
          <cell r="E646" t="str">
            <v>現購</v>
          </cell>
          <cell r="F646" t="str">
            <v>盒</v>
          </cell>
        </row>
        <row r="647">
          <cell r="B647" t="str">
            <v>鹹蛋CAS</v>
          </cell>
          <cell r="C647" t="str">
            <v>浤良食品公司</v>
          </cell>
          <cell r="D647" t="str">
            <v>4入/盒</v>
          </cell>
          <cell r="E647" t="str">
            <v>現購</v>
          </cell>
          <cell r="F647" t="str">
            <v>盒</v>
          </cell>
        </row>
        <row r="648">
          <cell r="B648" t="str">
            <v>鹹蛋</v>
          </cell>
          <cell r="E648" t="str">
            <v>定翔</v>
          </cell>
          <cell r="F648" t="str">
            <v>個</v>
          </cell>
        </row>
        <row r="649">
          <cell r="B649" t="str">
            <v>生鹹蛋</v>
          </cell>
          <cell r="E649" t="str">
            <v>永芳</v>
          </cell>
          <cell r="F649" t="str">
            <v>個</v>
          </cell>
        </row>
        <row r="650">
          <cell r="B650" t="str">
            <v>鴿蛋</v>
          </cell>
          <cell r="E650" t="str">
            <v>詹益銘</v>
          </cell>
          <cell r="F650" t="str">
            <v>KG</v>
          </cell>
        </row>
        <row r="651">
          <cell r="B651" t="str">
            <v>液蛋</v>
          </cell>
          <cell r="C651" t="str">
            <v>禾品企業有限公司</v>
          </cell>
          <cell r="D651" t="str">
            <v>收蛋桶</v>
          </cell>
          <cell r="E651" t="str">
            <v>禾品</v>
          </cell>
          <cell r="F651" t="str">
            <v>KG</v>
          </cell>
        </row>
        <row r="652">
          <cell r="B652" t="str">
            <v>N液蛋CAS</v>
          </cell>
          <cell r="D652" t="str">
            <v>收蛋桶</v>
          </cell>
          <cell r="E652" t="str">
            <v>永成</v>
          </cell>
          <cell r="F652" t="str">
            <v>KG</v>
          </cell>
        </row>
        <row r="653">
          <cell r="B653" t="str">
            <v>滷蛋</v>
          </cell>
          <cell r="C653" t="str">
            <v>禾品企業有限公司</v>
          </cell>
          <cell r="E653" t="str">
            <v>禾品</v>
          </cell>
          <cell r="F653" t="str">
            <v>個</v>
          </cell>
        </row>
        <row r="654">
          <cell r="B654" t="str">
            <v>洗選蛋(粒</v>
          </cell>
          <cell r="C654" t="str">
            <v>禾品企業有限公司</v>
          </cell>
          <cell r="E654" t="str">
            <v>禾品</v>
          </cell>
          <cell r="F654" t="str">
            <v>粒</v>
          </cell>
          <cell r="H654" t="str">
            <v>雞蛋噴印-洗選鮮蛋</v>
          </cell>
          <cell r="I654" t="str">
            <v>F590022210200</v>
          </cell>
        </row>
        <row r="655">
          <cell r="B655" t="str">
            <v>洗選蛋CAS(盒</v>
          </cell>
          <cell r="D655" t="str">
            <v>約600g</v>
          </cell>
          <cell r="E655" t="str">
            <v>現購王哥</v>
          </cell>
          <cell r="F655" t="str">
            <v>盒</v>
          </cell>
          <cell r="H655" t="str">
            <v>CAS台灣優良農產品</v>
          </cell>
          <cell r="I655">
            <v>111501</v>
          </cell>
        </row>
        <row r="656">
          <cell r="B656" t="str">
            <v>N洗選蛋CAS(盤裝</v>
          </cell>
          <cell r="C656" t="str">
            <v>立益農牧場</v>
          </cell>
          <cell r="D656" t="str">
            <v>15k/箱</v>
          </cell>
          <cell r="E656" t="str">
            <v>福商勝</v>
          </cell>
          <cell r="F656" t="str">
            <v>箱</v>
          </cell>
          <cell r="H656" t="str">
            <v>CAS台灣優良農產品</v>
          </cell>
          <cell r="I656" t="str">
            <v>111501</v>
          </cell>
        </row>
        <row r="657">
          <cell r="B657" t="str">
            <v>N洗選蛋CAS</v>
          </cell>
          <cell r="C657" t="str">
            <v>禾品企業有限公司</v>
          </cell>
          <cell r="D657" t="str">
            <v>24盒/箱</v>
          </cell>
          <cell r="E657" t="str">
            <v>禾品</v>
          </cell>
          <cell r="F657" t="str">
            <v>箱</v>
          </cell>
        </row>
        <row r="658">
          <cell r="B658" t="str">
            <v>N洗選蛋</v>
          </cell>
          <cell r="E658" t="str">
            <v>福商勝</v>
          </cell>
          <cell r="F658" t="str">
            <v>KG</v>
          </cell>
          <cell r="H658" t="str">
            <v>雞蛋噴印-洗選鮮蛋</v>
          </cell>
          <cell r="I658" t="str">
            <v>0120042210200</v>
          </cell>
        </row>
        <row r="659">
          <cell r="B659" t="str">
            <v>N洗選蛋CAS(盒</v>
          </cell>
          <cell r="C659" t="str">
            <v>福商勝蛋品有限公司</v>
          </cell>
          <cell r="E659" t="str">
            <v>福商勝</v>
          </cell>
          <cell r="F659" t="str">
            <v>盒</v>
          </cell>
        </row>
        <row r="660">
          <cell r="B660" t="str">
            <v>N液蛋CAS</v>
          </cell>
          <cell r="C660" t="str">
            <v>福商勝蛋品有限公司</v>
          </cell>
          <cell r="E660" t="str">
            <v>福商勝</v>
          </cell>
          <cell r="F660" t="str">
            <v>KG</v>
          </cell>
          <cell r="H660" t="str">
            <v>CAS台灣優良農產品</v>
          </cell>
          <cell r="I660">
            <v>118701</v>
          </cell>
        </row>
        <row r="661">
          <cell r="B661" t="str">
            <v>N洗選蛋(紅殼</v>
          </cell>
          <cell r="C661" t="str">
            <v>福商勝蛋品有限公司</v>
          </cell>
          <cell r="E661" t="str">
            <v>福商勝</v>
          </cell>
          <cell r="F661" t="str">
            <v>盒</v>
          </cell>
        </row>
        <row r="662">
          <cell r="B662" t="str">
            <v>N液蛋</v>
          </cell>
          <cell r="D662" t="str">
            <v>收蛋桶;蓋</v>
          </cell>
          <cell r="E662" t="str">
            <v>永成</v>
          </cell>
          <cell r="F662" t="str">
            <v>KG</v>
          </cell>
        </row>
        <row r="663">
          <cell r="B663" t="str">
            <v>N液蛋白CAS</v>
          </cell>
          <cell r="C663" t="str">
            <v>福商勝蛋品有限公司</v>
          </cell>
          <cell r="E663" t="str">
            <v>福商勝</v>
          </cell>
          <cell r="F663" t="str">
            <v>KG</v>
          </cell>
          <cell r="H663" t="str">
            <v>CAS台灣優良農產品</v>
          </cell>
          <cell r="I663">
            <v>118702</v>
          </cell>
        </row>
        <row r="664">
          <cell r="B664" t="str">
            <v>N液蛋黃CAS</v>
          </cell>
          <cell r="C664" t="str">
            <v>福商勝蛋品有限公司</v>
          </cell>
          <cell r="E664" t="str">
            <v>福商勝</v>
          </cell>
          <cell r="F664" t="str">
            <v>KG</v>
          </cell>
          <cell r="H664" t="str">
            <v>CAS台灣優良農產品</v>
          </cell>
          <cell r="I664">
            <v>118703</v>
          </cell>
        </row>
        <row r="665">
          <cell r="B665" t="str">
            <v>N洗選蛋(粒</v>
          </cell>
          <cell r="E665" t="str">
            <v>福商勝</v>
          </cell>
          <cell r="F665" t="str">
            <v>粒</v>
          </cell>
          <cell r="H665" t="str">
            <v>雞蛋噴印-洗選鮮蛋</v>
          </cell>
          <cell r="I665" t="str">
            <v>0120042210200</v>
          </cell>
        </row>
        <row r="666">
          <cell r="B666" t="str">
            <v>洗選蛋(盤</v>
          </cell>
          <cell r="C666" t="str">
            <v>禾品企業有限公司</v>
          </cell>
          <cell r="D666" t="str">
            <v>約2k</v>
          </cell>
          <cell r="E666" t="str">
            <v>禾品</v>
          </cell>
          <cell r="F666" t="str">
            <v>盤</v>
          </cell>
          <cell r="H666" t="str">
            <v>雞蛋噴印-洗選鮮蛋</v>
          </cell>
          <cell r="I666" t="str">
            <v>F590022210200</v>
          </cell>
        </row>
        <row r="667">
          <cell r="B667" t="str">
            <v>洗選蛋</v>
          </cell>
          <cell r="E667" t="str">
            <v>昕旺蛋品</v>
          </cell>
          <cell r="F667" t="str">
            <v>KG</v>
          </cell>
        </row>
        <row r="668">
          <cell r="B668" t="str">
            <v>洗選蛋(粒</v>
          </cell>
          <cell r="E668" t="str">
            <v>昕旺蛋品</v>
          </cell>
          <cell r="F668" t="str">
            <v>粒</v>
          </cell>
        </row>
        <row r="669">
          <cell r="B669" t="str">
            <v>顆蛋(紅</v>
          </cell>
          <cell r="E669" t="str">
            <v>昕旺蛋品</v>
          </cell>
          <cell r="F669" t="str">
            <v>盒</v>
          </cell>
        </row>
        <row r="670">
          <cell r="B670" t="str">
            <v>洗選蛋CAS(盒</v>
          </cell>
          <cell r="E670" t="str">
            <v>昕旺蛋品</v>
          </cell>
          <cell r="F670" t="str">
            <v>盒</v>
          </cell>
          <cell r="H670" t="str">
            <v>CAS台灣優良農產品</v>
          </cell>
          <cell r="I670" t="str">
            <v>111501</v>
          </cell>
        </row>
        <row r="671">
          <cell r="B671" t="str">
            <v>洗選蛋CAS(盤</v>
          </cell>
          <cell r="E671" t="str">
            <v>昕旺蛋品</v>
          </cell>
          <cell r="F671" t="str">
            <v>箱</v>
          </cell>
          <cell r="H671" t="str">
            <v>CAS台灣優良農產品</v>
          </cell>
          <cell r="I671" t="str">
            <v>111501</v>
          </cell>
        </row>
        <row r="672">
          <cell r="B672" t="str">
            <v>鹹蛋黃</v>
          </cell>
          <cell r="E672" t="str">
            <v>永芳</v>
          </cell>
          <cell r="F672" t="str">
            <v>個</v>
          </cell>
        </row>
        <row r="673">
          <cell r="B673" t="str">
            <v>N鹹蛋黃醬</v>
          </cell>
          <cell r="D673" t="str">
            <v>500G/包</v>
          </cell>
          <cell r="E673" t="str">
            <v>永芳</v>
          </cell>
          <cell r="F673" t="str">
            <v>包</v>
          </cell>
        </row>
        <row r="674">
          <cell r="B674" t="str">
            <v>茶葉蛋</v>
          </cell>
          <cell r="E674" t="str">
            <v>現購王哥</v>
          </cell>
          <cell r="F674" t="str">
            <v>個</v>
          </cell>
        </row>
        <row r="675">
          <cell r="B675" t="str">
            <v>鴿蛋(羽禾</v>
          </cell>
          <cell r="C675" t="str">
            <v>羽禾食品有限公司</v>
          </cell>
          <cell r="E675" t="str">
            <v>現購</v>
          </cell>
          <cell r="F675" t="str">
            <v>KG</v>
          </cell>
        </row>
        <row r="676">
          <cell r="B676" t="str">
            <v>N鴿蛋(羽禾</v>
          </cell>
          <cell r="C676" t="str">
            <v>羽禾食品有限公司</v>
          </cell>
          <cell r="E676" t="str">
            <v>良朋</v>
          </cell>
          <cell r="F676" t="str">
            <v>KG</v>
          </cell>
        </row>
        <row r="677">
          <cell r="B677" t="str">
            <v>雞蛋皮蛋</v>
          </cell>
          <cell r="D677" t="str">
            <v>220G/6入</v>
          </cell>
          <cell r="E677" t="str">
            <v>宇佃興</v>
          </cell>
          <cell r="F677" t="str">
            <v>盒</v>
          </cell>
        </row>
        <row r="678">
          <cell r="B678" t="str">
            <v>鹹蛋</v>
          </cell>
          <cell r="D678" t="str">
            <v>240G/4入</v>
          </cell>
          <cell r="E678" t="str">
            <v>宇佃興</v>
          </cell>
          <cell r="F678" t="str">
            <v>盒</v>
          </cell>
        </row>
        <row r="679">
          <cell r="B679" t="str">
            <v>鴨皮蛋</v>
          </cell>
          <cell r="D679" t="str">
            <v>240G/4入</v>
          </cell>
          <cell r="E679" t="str">
            <v>宇佃興</v>
          </cell>
          <cell r="F679" t="str">
            <v>盒</v>
          </cell>
        </row>
        <row r="680">
          <cell r="B680" t="str">
            <v>雞蛋1KG</v>
          </cell>
          <cell r="D680" t="str">
            <v>1KG</v>
          </cell>
          <cell r="E680" t="str">
            <v>宇佃興</v>
          </cell>
          <cell r="F680" t="str">
            <v>KG</v>
          </cell>
        </row>
        <row r="681">
          <cell r="B681" t="str">
            <v>鴿蛋(科盈</v>
          </cell>
          <cell r="D681" t="str">
            <v>Q</v>
          </cell>
          <cell r="E681" t="str">
            <v>現購</v>
          </cell>
          <cell r="F681" t="str">
            <v>KG</v>
          </cell>
        </row>
        <row r="682">
          <cell r="B682" t="str">
            <v>皮蛋</v>
          </cell>
          <cell r="E682" t="str">
            <v>禾品</v>
          </cell>
          <cell r="F682" t="str">
            <v>個</v>
          </cell>
        </row>
        <row r="683">
          <cell r="B683" t="str">
            <v>皮蛋</v>
          </cell>
          <cell r="E683" t="str">
            <v>定翔</v>
          </cell>
          <cell r="F683" t="str">
            <v>個</v>
          </cell>
        </row>
        <row r="684">
          <cell r="B684" t="str">
            <v>水果</v>
          </cell>
          <cell r="C684" t="str">
            <v>新世紀青果行</v>
          </cell>
          <cell r="E684" t="str">
            <v>新永光</v>
          </cell>
          <cell r="F684" t="str">
            <v>KG</v>
          </cell>
        </row>
        <row r="685">
          <cell r="B685" t="str">
            <v>水果(份</v>
          </cell>
          <cell r="C685" t="str">
            <v>新世紀青果行</v>
          </cell>
          <cell r="E685" t="str">
            <v>新永光</v>
          </cell>
          <cell r="F685" t="str">
            <v>份</v>
          </cell>
        </row>
        <row r="686">
          <cell r="B686" t="str">
            <v>水果盒</v>
          </cell>
          <cell r="C686" t="str">
            <v>新世紀青果行</v>
          </cell>
          <cell r="E686" t="str">
            <v>新永光</v>
          </cell>
          <cell r="F686" t="str">
            <v>盒</v>
          </cell>
        </row>
        <row r="687">
          <cell r="B687" t="str">
            <v>蘋果</v>
          </cell>
          <cell r="C687" t="str">
            <v>宏興青果行</v>
          </cell>
          <cell r="E687" t="str">
            <v>宏興</v>
          </cell>
          <cell r="F687" t="str">
            <v>KG</v>
          </cell>
        </row>
        <row r="688">
          <cell r="B688" t="str">
            <v>蘋果</v>
          </cell>
          <cell r="C688" t="str">
            <v>富果青果行</v>
          </cell>
          <cell r="E688" t="str">
            <v>富果</v>
          </cell>
          <cell r="F688" t="str">
            <v>KG</v>
          </cell>
        </row>
        <row r="689">
          <cell r="B689" t="str">
            <v>N蘋果</v>
          </cell>
          <cell r="C689" t="str">
            <v>新北市果菜運銷股份有限公司</v>
          </cell>
          <cell r="E689" t="str">
            <v>新北果菜</v>
          </cell>
          <cell r="F689" t="str">
            <v>KG</v>
          </cell>
        </row>
        <row r="690">
          <cell r="B690" t="str">
            <v>蘋果</v>
          </cell>
          <cell r="E690" t="str">
            <v>恭一</v>
          </cell>
          <cell r="F690" t="str">
            <v>KG</v>
          </cell>
        </row>
        <row r="691">
          <cell r="B691" t="str">
            <v>蘋果</v>
          </cell>
          <cell r="C691" t="str">
            <v>華美青果行</v>
          </cell>
          <cell r="E691" t="str">
            <v>日清</v>
          </cell>
          <cell r="F691" t="str">
            <v>KG</v>
          </cell>
        </row>
        <row r="692">
          <cell r="B692" t="str">
            <v>N蘋果</v>
          </cell>
          <cell r="E692" t="str">
            <v>龍盈</v>
          </cell>
          <cell r="F692" t="str">
            <v>KG</v>
          </cell>
        </row>
        <row r="693">
          <cell r="B693" t="str">
            <v>蘋果</v>
          </cell>
          <cell r="E693" t="str">
            <v>展京</v>
          </cell>
          <cell r="F693" t="str">
            <v>KG</v>
          </cell>
        </row>
        <row r="694">
          <cell r="B694" t="str">
            <v>香蕉</v>
          </cell>
          <cell r="C694" t="str">
            <v>台興青果行</v>
          </cell>
          <cell r="E694" t="str">
            <v>台興</v>
          </cell>
          <cell r="F694" t="str">
            <v>KG</v>
          </cell>
        </row>
        <row r="695">
          <cell r="B695" t="str">
            <v>香蕉</v>
          </cell>
          <cell r="C695" t="str">
            <v>順利青果行</v>
          </cell>
          <cell r="E695" t="str">
            <v>順利</v>
          </cell>
          <cell r="F695" t="str">
            <v>KG</v>
          </cell>
        </row>
        <row r="696">
          <cell r="B696" t="str">
            <v>楊桃</v>
          </cell>
          <cell r="C696" t="str">
            <v>元信青果行</v>
          </cell>
          <cell r="E696" t="str">
            <v>元信</v>
          </cell>
          <cell r="F696" t="str">
            <v>KG</v>
          </cell>
        </row>
        <row r="697">
          <cell r="B697" t="str">
            <v>楊桃</v>
          </cell>
          <cell r="C697" t="str">
            <v>新世紀青果行</v>
          </cell>
          <cell r="E697" t="str">
            <v>新永光</v>
          </cell>
          <cell r="F697" t="str">
            <v>KG</v>
          </cell>
        </row>
        <row r="698">
          <cell r="B698" t="str">
            <v>楊桃</v>
          </cell>
          <cell r="C698" t="str">
            <v>興光青果行</v>
          </cell>
          <cell r="E698" t="str">
            <v>興光</v>
          </cell>
          <cell r="F698" t="str">
            <v>KG</v>
          </cell>
        </row>
        <row r="699">
          <cell r="B699" t="str">
            <v>楊桃</v>
          </cell>
          <cell r="C699" t="str">
            <v>順利青果行</v>
          </cell>
          <cell r="E699" t="str">
            <v>順利</v>
          </cell>
          <cell r="F699" t="str">
            <v>KG</v>
          </cell>
        </row>
        <row r="700">
          <cell r="B700" t="str">
            <v>木瓜</v>
          </cell>
          <cell r="C700" t="str">
            <v>興光青果行</v>
          </cell>
          <cell r="E700" t="str">
            <v>興光</v>
          </cell>
          <cell r="F700" t="str">
            <v>KG</v>
          </cell>
        </row>
        <row r="701">
          <cell r="B701" t="str">
            <v>木瓜</v>
          </cell>
          <cell r="C701" t="str">
            <v>新世紀青果行</v>
          </cell>
          <cell r="E701" t="str">
            <v>新永光</v>
          </cell>
          <cell r="F701" t="str">
            <v>KG</v>
          </cell>
        </row>
        <row r="702">
          <cell r="B702" t="str">
            <v>木瓜</v>
          </cell>
          <cell r="C702" t="str">
            <v>元信青果行</v>
          </cell>
          <cell r="E702" t="str">
            <v>元信</v>
          </cell>
          <cell r="F702" t="str">
            <v>KG</v>
          </cell>
        </row>
        <row r="703">
          <cell r="B703" t="str">
            <v>木瓜</v>
          </cell>
          <cell r="C703" t="str">
            <v>順利青果行</v>
          </cell>
          <cell r="E703" t="str">
            <v>順利</v>
          </cell>
          <cell r="F703" t="str">
            <v>KG</v>
          </cell>
        </row>
        <row r="704">
          <cell r="B704" t="str">
            <v>木瓜</v>
          </cell>
          <cell r="C704" t="str">
            <v>進大青果行</v>
          </cell>
          <cell r="E704" t="str">
            <v>大進</v>
          </cell>
          <cell r="F704" t="str">
            <v>KG</v>
          </cell>
        </row>
        <row r="705">
          <cell r="B705" t="str">
            <v>火龍果</v>
          </cell>
          <cell r="C705" t="str">
            <v>新世紀青果行</v>
          </cell>
          <cell r="E705" t="str">
            <v>新永光</v>
          </cell>
          <cell r="F705" t="str">
            <v>KG</v>
          </cell>
        </row>
        <row r="706">
          <cell r="B706" t="str">
            <v>火龍果</v>
          </cell>
          <cell r="C706" t="str">
            <v>元信青果行</v>
          </cell>
          <cell r="E706" t="str">
            <v>元信</v>
          </cell>
          <cell r="F706" t="str">
            <v>KG</v>
          </cell>
        </row>
        <row r="707">
          <cell r="B707" t="str">
            <v>火龍果</v>
          </cell>
          <cell r="C707" t="str">
            <v>興光青果行</v>
          </cell>
          <cell r="E707" t="str">
            <v>興光</v>
          </cell>
          <cell r="F707" t="str">
            <v>KG</v>
          </cell>
        </row>
        <row r="708">
          <cell r="B708" t="str">
            <v>火龍果</v>
          </cell>
          <cell r="C708" t="str">
            <v>順利青果行</v>
          </cell>
          <cell r="E708" t="str">
            <v>順利</v>
          </cell>
          <cell r="F708" t="str">
            <v>KG</v>
          </cell>
        </row>
        <row r="709">
          <cell r="B709" t="str">
            <v>火龍果</v>
          </cell>
          <cell r="C709" t="str">
            <v>進大青果行</v>
          </cell>
          <cell r="E709" t="str">
            <v>大進</v>
          </cell>
          <cell r="F709" t="str">
            <v>KG</v>
          </cell>
        </row>
        <row r="710">
          <cell r="B710" t="str">
            <v>美濃瓜</v>
          </cell>
          <cell r="C710" t="str">
            <v>新世紀青果行</v>
          </cell>
          <cell r="E710" t="str">
            <v>新永光</v>
          </cell>
          <cell r="F710" t="str">
            <v>KG</v>
          </cell>
        </row>
        <row r="711">
          <cell r="B711" t="str">
            <v>美濃瓜</v>
          </cell>
          <cell r="C711" t="str">
            <v>興光青果行</v>
          </cell>
          <cell r="E711" t="str">
            <v>興光</v>
          </cell>
          <cell r="F711" t="str">
            <v>KG</v>
          </cell>
        </row>
        <row r="712">
          <cell r="B712" t="str">
            <v>美濃瓜</v>
          </cell>
          <cell r="C712" t="str">
            <v>元信青果行</v>
          </cell>
          <cell r="E712" t="str">
            <v>元信</v>
          </cell>
          <cell r="F712" t="str">
            <v>KG</v>
          </cell>
        </row>
        <row r="713">
          <cell r="B713" t="str">
            <v>美濃瓜</v>
          </cell>
          <cell r="C713" t="str">
            <v>進大青果行</v>
          </cell>
          <cell r="E713" t="str">
            <v>大進</v>
          </cell>
          <cell r="F713" t="str">
            <v>KG</v>
          </cell>
        </row>
        <row r="714">
          <cell r="B714" t="str">
            <v>美濃瓜</v>
          </cell>
          <cell r="C714" t="str">
            <v>順利青果行</v>
          </cell>
          <cell r="E714" t="str">
            <v>順利</v>
          </cell>
          <cell r="F714" t="str">
            <v>KG</v>
          </cell>
        </row>
        <row r="715">
          <cell r="B715" t="str">
            <v>哈密瓜</v>
          </cell>
          <cell r="C715" t="str">
            <v>新世紀青果行</v>
          </cell>
          <cell r="E715" t="str">
            <v>新永光</v>
          </cell>
          <cell r="F715" t="str">
            <v>KG</v>
          </cell>
        </row>
        <row r="716">
          <cell r="B716" t="str">
            <v>哈密瓜</v>
          </cell>
          <cell r="C716" t="str">
            <v>興光青果行</v>
          </cell>
          <cell r="E716" t="str">
            <v>興光</v>
          </cell>
          <cell r="F716" t="str">
            <v>KG</v>
          </cell>
        </row>
        <row r="717">
          <cell r="B717" t="str">
            <v>哈密瓜</v>
          </cell>
          <cell r="C717" t="str">
            <v>元信青果行</v>
          </cell>
          <cell r="E717" t="str">
            <v>元信</v>
          </cell>
          <cell r="F717" t="str">
            <v>KG</v>
          </cell>
        </row>
        <row r="718">
          <cell r="B718" t="str">
            <v>哈密瓜</v>
          </cell>
          <cell r="C718" t="str">
            <v>進大青果行</v>
          </cell>
          <cell r="E718" t="str">
            <v>大進</v>
          </cell>
          <cell r="F718" t="str">
            <v>KG</v>
          </cell>
        </row>
        <row r="719">
          <cell r="B719" t="str">
            <v>洋香瓜</v>
          </cell>
          <cell r="C719" t="str">
            <v>新世紀青果行</v>
          </cell>
          <cell r="E719" t="str">
            <v>新永光</v>
          </cell>
          <cell r="F719" t="str">
            <v>KG</v>
          </cell>
        </row>
        <row r="720">
          <cell r="B720" t="str">
            <v>洋香瓜</v>
          </cell>
          <cell r="C720" t="str">
            <v>興光青果行</v>
          </cell>
          <cell r="E720" t="str">
            <v>興光</v>
          </cell>
          <cell r="F720" t="str">
            <v>KG</v>
          </cell>
        </row>
        <row r="721">
          <cell r="B721" t="str">
            <v>洋香瓜</v>
          </cell>
          <cell r="C721" t="str">
            <v>元信青果行</v>
          </cell>
          <cell r="E721" t="str">
            <v>元信</v>
          </cell>
          <cell r="F721" t="str">
            <v>KG</v>
          </cell>
        </row>
        <row r="722">
          <cell r="B722" t="str">
            <v>洋香瓜</v>
          </cell>
          <cell r="C722" t="str">
            <v>進大青果行</v>
          </cell>
          <cell r="E722" t="str">
            <v>大進</v>
          </cell>
          <cell r="F722" t="str">
            <v>KG</v>
          </cell>
        </row>
        <row r="723">
          <cell r="B723" t="str">
            <v>鳳梨</v>
          </cell>
          <cell r="C723" t="str">
            <v>順利青果行</v>
          </cell>
          <cell r="E723" t="str">
            <v>順利</v>
          </cell>
          <cell r="F723" t="str">
            <v>KG</v>
          </cell>
        </row>
        <row r="724">
          <cell r="B724" t="str">
            <v>鳳梨</v>
          </cell>
          <cell r="C724" t="str">
            <v>忠誠水果行</v>
          </cell>
          <cell r="E724" t="str">
            <v>忠誠</v>
          </cell>
          <cell r="F724" t="str">
            <v>KG</v>
          </cell>
        </row>
        <row r="725">
          <cell r="B725" t="str">
            <v>鳳梨</v>
          </cell>
          <cell r="C725" t="str">
            <v>新世紀青果行</v>
          </cell>
          <cell r="E725" t="str">
            <v>新永光</v>
          </cell>
          <cell r="F725" t="str">
            <v>KG</v>
          </cell>
        </row>
        <row r="726">
          <cell r="B726" t="str">
            <v>鳳梨</v>
          </cell>
          <cell r="C726" t="str">
            <v>興光青果行</v>
          </cell>
          <cell r="E726" t="str">
            <v>興光</v>
          </cell>
          <cell r="F726" t="str">
            <v>KG</v>
          </cell>
        </row>
        <row r="727">
          <cell r="B727" t="str">
            <v>鳳梨</v>
          </cell>
          <cell r="C727" t="str">
            <v>元信青果行</v>
          </cell>
          <cell r="E727" t="str">
            <v>元信</v>
          </cell>
          <cell r="F727" t="str">
            <v>KG</v>
          </cell>
        </row>
        <row r="728">
          <cell r="B728" t="str">
            <v>芭蕉(有機</v>
          </cell>
          <cell r="E728" t="str">
            <v>綠采</v>
          </cell>
          <cell r="F728" t="str">
            <v>KG</v>
          </cell>
        </row>
        <row r="729">
          <cell r="B729" t="str">
            <v>芭樂(有機</v>
          </cell>
          <cell r="E729" t="str">
            <v>綠采</v>
          </cell>
          <cell r="F729" t="str">
            <v>KG</v>
          </cell>
        </row>
        <row r="730">
          <cell r="B730" t="str">
            <v>百香果(有機</v>
          </cell>
          <cell r="E730" t="str">
            <v>綠采</v>
          </cell>
          <cell r="F730" t="str">
            <v>KG</v>
          </cell>
        </row>
        <row r="731">
          <cell r="B731" t="str">
            <v>百香果(有機</v>
          </cell>
          <cell r="D731" t="str">
            <v>滿天星</v>
          </cell>
          <cell r="E731" t="str">
            <v>綠采</v>
          </cell>
          <cell r="F731" t="str">
            <v>KG</v>
          </cell>
        </row>
        <row r="732">
          <cell r="B732" t="str">
            <v>鳳梨(有機</v>
          </cell>
          <cell r="E732" t="str">
            <v>綠采</v>
          </cell>
          <cell r="F732" t="str">
            <v>KG</v>
          </cell>
        </row>
        <row r="733">
          <cell r="B733" t="str">
            <v>黃金奇異果</v>
          </cell>
          <cell r="D733" t="str">
            <v>5入/(有機</v>
          </cell>
          <cell r="E733" t="str">
            <v>綠采</v>
          </cell>
          <cell r="F733" t="str">
            <v>盒</v>
          </cell>
        </row>
        <row r="734">
          <cell r="B734" t="str">
            <v>酪梨(有機</v>
          </cell>
          <cell r="E734" t="str">
            <v>綠采</v>
          </cell>
          <cell r="F734" t="str">
            <v>KG</v>
          </cell>
        </row>
        <row r="735">
          <cell r="B735" t="str">
            <v>檸檬(有機</v>
          </cell>
          <cell r="E735" t="str">
            <v>綠采</v>
          </cell>
          <cell r="F735" t="str">
            <v>KG</v>
          </cell>
        </row>
        <row r="736">
          <cell r="B736" t="str">
            <v>奇異果(有機</v>
          </cell>
          <cell r="D736" t="str">
            <v>5入</v>
          </cell>
          <cell r="E736" t="str">
            <v>綠采</v>
          </cell>
          <cell r="F736" t="str">
            <v>盒</v>
          </cell>
        </row>
        <row r="737">
          <cell r="B737" t="str">
            <v>木瓜(有機</v>
          </cell>
          <cell r="E737" t="str">
            <v>綠采</v>
          </cell>
          <cell r="F737" t="str">
            <v>KG</v>
          </cell>
        </row>
        <row r="738">
          <cell r="B738" t="str">
            <v>蘋果(有機</v>
          </cell>
          <cell r="E738" t="str">
            <v>綠采</v>
          </cell>
          <cell r="F738" t="str">
            <v>KG</v>
          </cell>
        </row>
        <row r="739">
          <cell r="B739" t="str">
            <v>西瓜(有機</v>
          </cell>
          <cell r="E739" t="str">
            <v>綠采</v>
          </cell>
          <cell r="F739" t="str">
            <v>KG</v>
          </cell>
        </row>
        <row r="740">
          <cell r="B740" t="str">
            <v>香蕉(有機</v>
          </cell>
          <cell r="E740" t="str">
            <v>綠采</v>
          </cell>
          <cell r="F740" t="str">
            <v>KG</v>
          </cell>
        </row>
        <row r="741">
          <cell r="B741" t="str">
            <v>金棗(有機</v>
          </cell>
          <cell r="E741" t="str">
            <v>綠采</v>
          </cell>
          <cell r="F741" t="str">
            <v>KG</v>
          </cell>
        </row>
        <row r="742">
          <cell r="B742" t="str">
            <v>芭樂</v>
          </cell>
          <cell r="C742" t="str">
            <v>名園行青果行</v>
          </cell>
          <cell r="E742" t="str">
            <v>名園</v>
          </cell>
          <cell r="F742" t="str">
            <v>KG</v>
          </cell>
        </row>
        <row r="743">
          <cell r="B743" t="str">
            <v>芭樂</v>
          </cell>
          <cell r="C743" t="str">
            <v>元信青果行</v>
          </cell>
          <cell r="E743" t="str">
            <v>元信</v>
          </cell>
          <cell r="F743" t="str">
            <v>KG</v>
          </cell>
        </row>
        <row r="744">
          <cell r="B744" t="str">
            <v>N芭樂</v>
          </cell>
          <cell r="C744" t="str">
            <v>新北市果菜運銷股份有限公司</v>
          </cell>
          <cell r="E744" t="str">
            <v>新北果菜</v>
          </cell>
          <cell r="F744" t="str">
            <v>KG</v>
          </cell>
        </row>
        <row r="745">
          <cell r="B745" t="str">
            <v>芭樂</v>
          </cell>
          <cell r="C745" t="str">
            <v>新世紀青果行</v>
          </cell>
          <cell r="E745" t="str">
            <v>新永光</v>
          </cell>
          <cell r="F745" t="str">
            <v>KG</v>
          </cell>
        </row>
        <row r="746">
          <cell r="B746" t="str">
            <v>芭樂</v>
          </cell>
          <cell r="C746" t="str">
            <v>興光青果行</v>
          </cell>
          <cell r="E746" t="str">
            <v>興光</v>
          </cell>
          <cell r="F746" t="str">
            <v>KG</v>
          </cell>
        </row>
        <row r="747">
          <cell r="B747" t="str">
            <v>檸檬</v>
          </cell>
          <cell r="C747" t="str">
            <v>新世紀青果行</v>
          </cell>
          <cell r="E747" t="str">
            <v>新永光</v>
          </cell>
          <cell r="F747" t="str">
            <v>KG</v>
          </cell>
        </row>
        <row r="748">
          <cell r="B748" t="str">
            <v>檸檬</v>
          </cell>
          <cell r="C748" t="str">
            <v>元信青果行</v>
          </cell>
          <cell r="E748" t="str">
            <v>元信</v>
          </cell>
          <cell r="F748" t="str">
            <v>KG</v>
          </cell>
        </row>
        <row r="749">
          <cell r="B749" t="str">
            <v>檸檬</v>
          </cell>
          <cell r="C749" t="str">
            <v>興光青果行</v>
          </cell>
          <cell r="E749" t="str">
            <v>興光</v>
          </cell>
          <cell r="F749" t="str">
            <v>KG</v>
          </cell>
        </row>
        <row r="750">
          <cell r="B750" t="str">
            <v>檸檬</v>
          </cell>
          <cell r="C750" t="str">
            <v>順利青果行</v>
          </cell>
          <cell r="E750" t="str">
            <v>順利</v>
          </cell>
          <cell r="F750" t="str">
            <v>KG</v>
          </cell>
        </row>
        <row r="751">
          <cell r="B751" t="str">
            <v>檸檬</v>
          </cell>
          <cell r="C751" t="str">
            <v>進大青果行</v>
          </cell>
          <cell r="E751" t="str">
            <v>大進</v>
          </cell>
          <cell r="F751" t="str">
            <v>KG</v>
          </cell>
        </row>
        <row r="752">
          <cell r="B752" t="str">
            <v>棗子</v>
          </cell>
          <cell r="C752" t="str">
            <v>新世紀青果行</v>
          </cell>
          <cell r="E752" t="str">
            <v>新永光</v>
          </cell>
          <cell r="F752" t="str">
            <v>KG</v>
          </cell>
        </row>
        <row r="753">
          <cell r="B753" t="str">
            <v>棗子</v>
          </cell>
          <cell r="C753" t="str">
            <v>興光青果行</v>
          </cell>
          <cell r="E753" t="str">
            <v>興光</v>
          </cell>
          <cell r="F753" t="str">
            <v>KG</v>
          </cell>
        </row>
        <row r="754">
          <cell r="B754" t="str">
            <v>棗子</v>
          </cell>
          <cell r="C754" t="str">
            <v>進大青果行</v>
          </cell>
          <cell r="E754" t="str">
            <v>大進</v>
          </cell>
          <cell r="F754" t="str">
            <v>KG</v>
          </cell>
        </row>
        <row r="755">
          <cell r="B755" t="str">
            <v>棗子</v>
          </cell>
          <cell r="C755" t="str">
            <v>元信青果行</v>
          </cell>
          <cell r="E755" t="str">
            <v>元信</v>
          </cell>
          <cell r="F755" t="str">
            <v>KG</v>
          </cell>
        </row>
        <row r="756">
          <cell r="B756" t="str">
            <v>棗子</v>
          </cell>
          <cell r="C756" t="str">
            <v>順利青果行</v>
          </cell>
          <cell r="E756" t="str">
            <v>順利</v>
          </cell>
          <cell r="F756" t="str">
            <v>KG</v>
          </cell>
        </row>
        <row r="757">
          <cell r="B757" t="str">
            <v>蓮霧</v>
          </cell>
          <cell r="C757" t="str">
            <v>忠誠水果行</v>
          </cell>
          <cell r="E757" t="str">
            <v>忠誠</v>
          </cell>
          <cell r="F757" t="str">
            <v>KG</v>
          </cell>
        </row>
        <row r="758">
          <cell r="B758" t="str">
            <v>蓮霧</v>
          </cell>
          <cell r="C758" t="str">
            <v>順利青果行</v>
          </cell>
          <cell r="E758" t="str">
            <v>順利</v>
          </cell>
          <cell r="F758" t="str">
            <v>KG</v>
          </cell>
        </row>
        <row r="759">
          <cell r="B759" t="str">
            <v>蓮霧</v>
          </cell>
          <cell r="C759" t="str">
            <v>新世紀青果行</v>
          </cell>
          <cell r="E759" t="str">
            <v>新永光</v>
          </cell>
          <cell r="F759" t="str">
            <v>KG</v>
          </cell>
        </row>
        <row r="760">
          <cell r="B760" t="str">
            <v>蓮霧</v>
          </cell>
          <cell r="C760" t="str">
            <v>興光青果行</v>
          </cell>
          <cell r="E760" t="str">
            <v>興光</v>
          </cell>
          <cell r="F760" t="str">
            <v>KG</v>
          </cell>
        </row>
        <row r="761">
          <cell r="B761" t="str">
            <v>蓮霧</v>
          </cell>
          <cell r="C761" t="str">
            <v>元信青果行</v>
          </cell>
          <cell r="E761" t="str">
            <v>元信</v>
          </cell>
          <cell r="F761" t="str">
            <v>KG</v>
          </cell>
        </row>
        <row r="762">
          <cell r="B762" t="str">
            <v>台灣葡萄</v>
          </cell>
          <cell r="C762" t="str">
            <v>元信青果行</v>
          </cell>
          <cell r="E762" t="str">
            <v>元信</v>
          </cell>
          <cell r="F762" t="str">
            <v>KG</v>
          </cell>
        </row>
        <row r="763">
          <cell r="B763" t="str">
            <v>台灣葡萄</v>
          </cell>
          <cell r="C763" t="str">
            <v>進大青果行</v>
          </cell>
          <cell r="E763" t="str">
            <v>大進</v>
          </cell>
          <cell r="F763" t="str">
            <v>KG</v>
          </cell>
        </row>
        <row r="764">
          <cell r="B764" t="str">
            <v>台灣葡萄</v>
          </cell>
          <cell r="C764" t="str">
            <v>新世紀青果行</v>
          </cell>
          <cell r="E764" t="str">
            <v>新永光</v>
          </cell>
          <cell r="F764" t="str">
            <v>KG</v>
          </cell>
        </row>
        <row r="765">
          <cell r="B765" t="str">
            <v>台灣葡萄</v>
          </cell>
          <cell r="C765" t="str">
            <v>興光青果行</v>
          </cell>
          <cell r="E765" t="str">
            <v>興光</v>
          </cell>
          <cell r="F765" t="str">
            <v>KG</v>
          </cell>
        </row>
        <row r="766">
          <cell r="B766" t="str">
            <v>台灣葡萄</v>
          </cell>
          <cell r="C766" t="str">
            <v>順利青果行</v>
          </cell>
          <cell r="E766" t="str">
            <v>順利</v>
          </cell>
          <cell r="F766" t="str">
            <v>KG</v>
          </cell>
        </row>
        <row r="767">
          <cell r="B767" t="str">
            <v>紅地球葡萄(進</v>
          </cell>
          <cell r="C767" t="str">
            <v>宏興青果行</v>
          </cell>
          <cell r="E767" t="str">
            <v>宏興</v>
          </cell>
          <cell r="F767" t="str">
            <v>KG</v>
          </cell>
        </row>
        <row r="768">
          <cell r="B768" t="str">
            <v>紅地球葡萄(進</v>
          </cell>
          <cell r="C768" t="str">
            <v>富果青果行</v>
          </cell>
          <cell r="E768" t="str">
            <v>富果</v>
          </cell>
          <cell r="F768" t="str">
            <v>KG</v>
          </cell>
        </row>
        <row r="769">
          <cell r="B769" t="str">
            <v>N紅地球葡萄(進</v>
          </cell>
          <cell r="C769" t="str">
            <v>新北市果菜運銷股份有限公司</v>
          </cell>
          <cell r="E769" t="str">
            <v>新北果菜</v>
          </cell>
          <cell r="F769" t="str">
            <v>KG</v>
          </cell>
        </row>
        <row r="770">
          <cell r="B770" t="str">
            <v>紅地球葡萄(進</v>
          </cell>
          <cell r="E770" t="str">
            <v>恭一</v>
          </cell>
          <cell r="F770" t="str">
            <v>KG</v>
          </cell>
        </row>
        <row r="771">
          <cell r="B771" t="str">
            <v>紅地球葡萄(進</v>
          </cell>
          <cell r="C771" t="str">
            <v>華美青果行</v>
          </cell>
          <cell r="E771" t="str">
            <v>日清</v>
          </cell>
          <cell r="F771" t="str">
            <v>KG</v>
          </cell>
        </row>
        <row r="772">
          <cell r="B772" t="str">
            <v>N紅地球葡萄(進</v>
          </cell>
          <cell r="E772" t="str">
            <v>龍盈</v>
          </cell>
          <cell r="F772" t="str">
            <v>KG</v>
          </cell>
        </row>
        <row r="773">
          <cell r="B773" t="str">
            <v>紅地球葡萄(進</v>
          </cell>
          <cell r="E773" t="str">
            <v>展京</v>
          </cell>
          <cell r="F773" t="str">
            <v>KG</v>
          </cell>
        </row>
        <row r="774">
          <cell r="B774" t="str">
            <v>無子葡萄(進口</v>
          </cell>
          <cell r="C774" t="str">
            <v>宏興青果行</v>
          </cell>
          <cell r="E774" t="str">
            <v>宏興</v>
          </cell>
          <cell r="F774" t="str">
            <v>KG</v>
          </cell>
        </row>
        <row r="775">
          <cell r="B775" t="str">
            <v>無子葡萄(進口</v>
          </cell>
          <cell r="C775" t="str">
            <v>富果青果行</v>
          </cell>
          <cell r="E775" t="str">
            <v>富果</v>
          </cell>
          <cell r="F775" t="str">
            <v>KG</v>
          </cell>
        </row>
        <row r="776">
          <cell r="B776" t="str">
            <v>N無子葡萄(進口</v>
          </cell>
          <cell r="C776" t="str">
            <v>新北市果菜運銷股份有限公司</v>
          </cell>
          <cell r="E776" t="str">
            <v>新北果菜</v>
          </cell>
          <cell r="F776" t="str">
            <v>KG</v>
          </cell>
        </row>
        <row r="777">
          <cell r="B777" t="str">
            <v>無子葡萄(進口</v>
          </cell>
          <cell r="E777" t="str">
            <v>恭一</v>
          </cell>
          <cell r="F777" t="str">
            <v>KG</v>
          </cell>
        </row>
        <row r="778">
          <cell r="B778" t="str">
            <v>無子葡萄(進口</v>
          </cell>
          <cell r="C778" t="str">
            <v>華美青果行</v>
          </cell>
          <cell r="E778" t="str">
            <v>日清</v>
          </cell>
          <cell r="F778" t="str">
            <v>KG</v>
          </cell>
        </row>
        <row r="779">
          <cell r="B779" t="str">
            <v>百香果</v>
          </cell>
          <cell r="C779" t="str">
            <v>元信青果行</v>
          </cell>
          <cell r="E779" t="str">
            <v>元信</v>
          </cell>
          <cell r="F779" t="str">
            <v>KG</v>
          </cell>
        </row>
        <row r="780">
          <cell r="B780" t="str">
            <v>N百香果</v>
          </cell>
          <cell r="C780" t="str">
            <v>新北市果菜運銷股份有限公司</v>
          </cell>
          <cell r="E780" t="str">
            <v>新北果菜</v>
          </cell>
          <cell r="F780" t="str">
            <v>KG</v>
          </cell>
        </row>
        <row r="781">
          <cell r="B781" t="str">
            <v>百香果</v>
          </cell>
          <cell r="C781" t="str">
            <v>興光青果行</v>
          </cell>
          <cell r="E781" t="str">
            <v>興光</v>
          </cell>
          <cell r="F781" t="str">
            <v>KG</v>
          </cell>
        </row>
        <row r="782">
          <cell r="B782" t="str">
            <v>百香果</v>
          </cell>
          <cell r="C782" t="str">
            <v>順利青果行</v>
          </cell>
          <cell r="E782" t="str">
            <v>順利</v>
          </cell>
          <cell r="F782" t="str">
            <v>KG</v>
          </cell>
        </row>
        <row r="783">
          <cell r="B783" t="str">
            <v>玉荷包</v>
          </cell>
          <cell r="C783" t="str">
            <v>名園行青果行</v>
          </cell>
          <cell r="E783" t="str">
            <v>名園</v>
          </cell>
          <cell r="F783" t="str">
            <v>KG</v>
          </cell>
        </row>
        <row r="784">
          <cell r="B784" t="str">
            <v>玉荷包</v>
          </cell>
          <cell r="C784" t="str">
            <v>新世紀青果行</v>
          </cell>
          <cell r="E784" t="str">
            <v>新永光</v>
          </cell>
          <cell r="F784" t="str">
            <v>KG</v>
          </cell>
        </row>
        <row r="785">
          <cell r="B785" t="str">
            <v>玉荷包</v>
          </cell>
          <cell r="C785" t="str">
            <v>元信青果行</v>
          </cell>
          <cell r="E785" t="str">
            <v>元信</v>
          </cell>
          <cell r="F785" t="str">
            <v>KG</v>
          </cell>
        </row>
        <row r="786">
          <cell r="B786" t="str">
            <v>荔枝</v>
          </cell>
          <cell r="C786" t="str">
            <v>名園行青果行</v>
          </cell>
          <cell r="E786" t="str">
            <v>名園</v>
          </cell>
          <cell r="F786" t="str">
            <v>KG</v>
          </cell>
        </row>
        <row r="787">
          <cell r="B787" t="str">
            <v>荔枝</v>
          </cell>
          <cell r="C787" t="str">
            <v>新世紀青果行</v>
          </cell>
          <cell r="E787" t="str">
            <v>新永光</v>
          </cell>
          <cell r="F787" t="str">
            <v>KG</v>
          </cell>
        </row>
        <row r="788">
          <cell r="B788" t="str">
            <v>荔枝</v>
          </cell>
          <cell r="C788" t="str">
            <v>元信青果行</v>
          </cell>
          <cell r="E788" t="str">
            <v>元信</v>
          </cell>
          <cell r="F788" t="str">
            <v>KG</v>
          </cell>
        </row>
        <row r="789">
          <cell r="B789" t="str">
            <v>龍眼</v>
          </cell>
          <cell r="C789" t="str">
            <v>名園行青果行</v>
          </cell>
          <cell r="E789" t="str">
            <v>名園</v>
          </cell>
          <cell r="F789" t="str">
            <v>KG</v>
          </cell>
        </row>
        <row r="790">
          <cell r="B790" t="str">
            <v>龍眼</v>
          </cell>
          <cell r="C790" t="str">
            <v>新世紀青果行</v>
          </cell>
          <cell r="E790" t="str">
            <v>新永光</v>
          </cell>
          <cell r="F790" t="str">
            <v>KG</v>
          </cell>
        </row>
        <row r="791">
          <cell r="B791" t="str">
            <v>龍眼</v>
          </cell>
          <cell r="C791" t="str">
            <v>元信青果行</v>
          </cell>
          <cell r="E791" t="str">
            <v>元信</v>
          </cell>
          <cell r="F791" t="str">
            <v>KG</v>
          </cell>
        </row>
        <row r="792">
          <cell r="B792" t="str">
            <v>龍眼</v>
          </cell>
          <cell r="C792" t="str">
            <v>興光青果行</v>
          </cell>
          <cell r="E792" t="str">
            <v>興光</v>
          </cell>
          <cell r="F792" t="str">
            <v>KG</v>
          </cell>
        </row>
        <row r="793">
          <cell r="B793" t="str">
            <v>芒果</v>
          </cell>
          <cell r="C793" t="str">
            <v>順利青果行</v>
          </cell>
          <cell r="E793" t="str">
            <v>順利</v>
          </cell>
          <cell r="F793" t="str">
            <v>KG</v>
          </cell>
        </row>
        <row r="794">
          <cell r="B794" t="str">
            <v>芒果</v>
          </cell>
          <cell r="C794" t="str">
            <v>新世紀青果行</v>
          </cell>
          <cell r="E794" t="str">
            <v>新永光</v>
          </cell>
          <cell r="F794" t="str">
            <v>KG</v>
          </cell>
        </row>
        <row r="795">
          <cell r="B795" t="str">
            <v>芒果</v>
          </cell>
          <cell r="C795" t="str">
            <v>元信青果行</v>
          </cell>
          <cell r="E795" t="str">
            <v>元信</v>
          </cell>
          <cell r="F795" t="str">
            <v>KG</v>
          </cell>
        </row>
        <row r="796">
          <cell r="B796" t="str">
            <v>芒果</v>
          </cell>
          <cell r="C796" t="str">
            <v>興光青果行</v>
          </cell>
          <cell r="E796" t="str">
            <v>興光</v>
          </cell>
          <cell r="F796" t="str">
            <v>KG</v>
          </cell>
        </row>
        <row r="797">
          <cell r="B797" t="str">
            <v>橘子</v>
          </cell>
          <cell r="C797" t="str">
            <v>永祥青果行</v>
          </cell>
          <cell r="E797" t="str">
            <v>永祥</v>
          </cell>
          <cell r="F797" t="str">
            <v>KG</v>
          </cell>
        </row>
        <row r="798">
          <cell r="B798" t="str">
            <v>橘子</v>
          </cell>
          <cell r="C798" t="str">
            <v>元信青果行</v>
          </cell>
          <cell r="E798" t="str">
            <v>元信</v>
          </cell>
          <cell r="F798" t="str">
            <v>KG</v>
          </cell>
        </row>
        <row r="799">
          <cell r="B799" t="str">
            <v>橘子</v>
          </cell>
          <cell r="C799" t="str">
            <v>興光青果行</v>
          </cell>
          <cell r="E799" t="str">
            <v>興光</v>
          </cell>
          <cell r="F799" t="str">
            <v>KG</v>
          </cell>
        </row>
        <row r="800">
          <cell r="B800" t="str">
            <v>橘子</v>
          </cell>
          <cell r="C800" t="str">
            <v>新世紀青果行</v>
          </cell>
          <cell r="E800" t="str">
            <v>新永光</v>
          </cell>
          <cell r="F800" t="str">
            <v>KG</v>
          </cell>
        </row>
        <row r="801">
          <cell r="B801" t="str">
            <v>橘子</v>
          </cell>
          <cell r="C801" t="str">
            <v>進大青果行</v>
          </cell>
          <cell r="E801" t="str">
            <v>大進</v>
          </cell>
          <cell r="F801" t="str">
            <v>KG</v>
          </cell>
        </row>
        <row r="802">
          <cell r="B802" t="str">
            <v>茂谷</v>
          </cell>
          <cell r="C802" t="str">
            <v>永祥青果行</v>
          </cell>
          <cell r="E802" t="str">
            <v>永祥</v>
          </cell>
          <cell r="F802" t="str">
            <v>KG</v>
          </cell>
        </row>
        <row r="803">
          <cell r="B803" t="str">
            <v>茂谷</v>
          </cell>
          <cell r="C803" t="str">
            <v>元信青果行</v>
          </cell>
          <cell r="E803" t="str">
            <v>元信</v>
          </cell>
          <cell r="F803" t="str">
            <v>KG</v>
          </cell>
        </row>
        <row r="804">
          <cell r="B804" t="str">
            <v>茂谷</v>
          </cell>
          <cell r="C804" t="str">
            <v>興光青果行</v>
          </cell>
          <cell r="E804" t="str">
            <v>興光</v>
          </cell>
          <cell r="F804" t="str">
            <v>KG</v>
          </cell>
        </row>
        <row r="805">
          <cell r="B805" t="str">
            <v>茂谷</v>
          </cell>
          <cell r="C805" t="str">
            <v>新世紀青果行</v>
          </cell>
          <cell r="E805" t="str">
            <v>新永光</v>
          </cell>
          <cell r="F805" t="str">
            <v>KG</v>
          </cell>
        </row>
        <row r="806">
          <cell r="B806" t="str">
            <v>茂谷</v>
          </cell>
          <cell r="C806" t="str">
            <v>進大青果行</v>
          </cell>
          <cell r="E806" t="str">
            <v>大進</v>
          </cell>
          <cell r="F806" t="str">
            <v>KG</v>
          </cell>
        </row>
        <row r="807">
          <cell r="B807" t="str">
            <v>桶柑</v>
          </cell>
          <cell r="C807" t="str">
            <v>永祥青果行</v>
          </cell>
          <cell r="E807" t="str">
            <v>永祥</v>
          </cell>
          <cell r="F807" t="str">
            <v>KG</v>
          </cell>
        </row>
        <row r="808">
          <cell r="B808" t="str">
            <v>桶柑</v>
          </cell>
          <cell r="C808" t="str">
            <v>元信青果行</v>
          </cell>
          <cell r="E808" t="str">
            <v>元信</v>
          </cell>
          <cell r="F808" t="str">
            <v>KG</v>
          </cell>
        </row>
        <row r="809">
          <cell r="B809" t="str">
            <v>桶柑</v>
          </cell>
          <cell r="C809" t="str">
            <v>興光青果行</v>
          </cell>
          <cell r="E809" t="str">
            <v>興光</v>
          </cell>
          <cell r="F809" t="str">
            <v>KG</v>
          </cell>
        </row>
        <row r="810">
          <cell r="B810" t="str">
            <v>桶柑</v>
          </cell>
          <cell r="C810" t="str">
            <v>新世紀青果行</v>
          </cell>
          <cell r="E810" t="str">
            <v>新永光</v>
          </cell>
          <cell r="F810" t="str">
            <v>KG</v>
          </cell>
        </row>
        <row r="811">
          <cell r="B811" t="str">
            <v>桶柑</v>
          </cell>
          <cell r="C811" t="str">
            <v>進大青果行</v>
          </cell>
          <cell r="E811" t="str">
            <v>大進</v>
          </cell>
          <cell r="F811" t="str">
            <v>KG</v>
          </cell>
        </row>
        <row r="812">
          <cell r="B812" t="str">
            <v>海梨</v>
          </cell>
          <cell r="C812" t="str">
            <v>元信青果行</v>
          </cell>
          <cell r="E812" t="str">
            <v>元信</v>
          </cell>
          <cell r="F812" t="str">
            <v>KG</v>
          </cell>
        </row>
        <row r="813">
          <cell r="B813" t="str">
            <v>海梨</v>
          </cell>
          <cell r="C813" t="str">
            <v>興光青果行</v>
          </cell>
          <cell r="E813" t="str">
            <v>興光</v>
          </cell>
          <cell r="F813" t="str">
            <v>KG</v>
          </cell>
        </row>
        <row r="814">
          <cell r="B814" t="str">
            <v>海梨</v>
          </cell>
          <cell r="C814" t="str">
            <v>新世紀青果行</v>
          </cell>
          <cell r="E814" t="str">
            <v>新永光</v>
          </cell>
          <cell r="F814" t="str">
            <v>KG</v>
          </cell>
        </row>
        <row r="815">
          <cell r="B815" t="str">
            <v>海梨</v>
          </cell>
          <cell r="C815" t="str">
            <v>進大青果行</v>
          </cell>
          <cell r="E815" t="str">
            <v>大進</v>
          </cell>
          <cell r="F815" t="str">
            <v>KG</v>
          </cell>
        </row>
        <row r="816">
          <cell r="B816" t="str">
            <v>柳丁</v>
          </cell>
          <cell r="C816" t="str">
            <v>永祥青果行</v>
          </cell>
          <cell r="E816" t="str">
            <v>永祥</v>
          </cell>
          <cell r="F816" t="str">
            <v>KG</v>
          </cell>
        </row>
        <row r="817">
          <cell r="B817" t="str">
            <v>柳丁</v>
          </cell>
          <cell r="C817" t="str">
            <v>新世紀青果行</v>
          </cell>
          <cell r="E817" t="str">
            <v>新永光</v>
          </cell>
          <cell r="F817" t="str">
            <v>KG</v>
          </cell>
        </row>
        <row r="818">
          <cell r="B818" t="str">
            <v>柳丁</v>
          </cell>
          <cell r="C818" t="str">
            <v>興光青果行</v>
          </cell>
          <cell r="E818" t="str">
            <v>興光</v>
          </cell>
          <cell r="F818" t="str">
            <v>KG</v>
          </cell>
        </row>
        <row r="819">
          <cell r="B819" t="str">
            <v>柳丁</v>
          </cell>
          <cell r="C819" t="str">
            <v>進大青果行</v>
          </cell>
          <cell r="E819" t="str">
            <v>大進</v>
          </cell>
          <cell r="F819" t="str">
            <v>KG</v>
          </cell>
        </row>
        <row r="820">
          <cell r="B820" t="str">
            <v>柳丁</v>
          </cell>
          <cell r="C820" t="str">
            <v>元信青果行</v>
          </cell>
          <cell r="E820" t="str">
            <v>元信</v>
          </cell>
          <cell r="F820" t="str">
            <v>KG</v>
          </cell>
        </row>
        <row r="821">
          <cell r="B821" t="str">
            <v>香吉士(進口</v>
          </cell>
          <cell r="C821" t="str">
            <v>宏興青果行</v>
          </cell>
          <cell r="E821" t="str">
            <v>宏興</v>
          </cell>
          <cell r="F821" t="str">
            <v>KG</v>
          </cell>
        </row>
        <row r="822">
          <cell r="B822" t="str">
            <v>香吉士(進口</v>
          </cell>
          <cell r="C822" t="str">
            <v>富果青果行</v>
          </cell>
          <cell r="E822" t="str">
            <v>富果</v>
          </cell>
          <cell r="F822" t="str">
            <v>KG</v>
          </cell>
        </row>
        <row r="823">
          <cell r="B823" t="str">
            <v>N香吉士(進口</v>
          </cell>
          <cell r="C823" t="str">
            <v>新北市果菜運銷股份有限公司</v>
          </cell>
          <cell r="E823" t="str">
            <v>新北果菜</v>
          </cell>
          <cell r="F823" t="str">
            <v>KG</v>
          </cell>
        </row>
        <row r="824">
          <cell r="B824" t="str">
            <v>香吉士(進口</v>
          </cell>
          <cell r="E824" t="str">
            <v>恭一</v>
          </cell>
          <cell r="F824" t="str">
            <v>KG</v>
          </cell>
        </row>
        <row r="825">
          <cell r="B825" t="str">
            <v>香吉士(進口</v>
          </cell>
          <cell r="C825" t="str">
            <v>華美青果行</v>
          </cell>
          <cell r="E825" t="str">
            <v>日清</v>
          </cell>
          <cell r="F825" t="str">
            <v>KG</v>
          </cell>
        </row>
        <row r="826">
          <cell r="B826" t="str">
            <v>南非丁(進口</v>
          </cell>
          <cell r="C826" t="str">
            <v>宏興青果行</v>
          </cell>
          <cell r="E826" t="str">
            <v>宏興</v>
          </cell>
          <cell r="F826" t="str">
            <v>KG</v>
          </cell>
        </row>
        <row r="827">
          <cell r="B827" t="str">
            <v>南非丁(進口</v>
          </cell>
          <cell r="C827" t="str">
            <v>富果青果行</v>
          </cell>
          <cell r="E827" t="str">
            <v>富果</v>
          </cell>
          <cell r="F827" t="str">
            <v>KG</v>
          </cell>
        </row>
        <row r="828">
          <cell r="B828" t="str">
            <v>N南非丁(進口</v>
          </cell>
          <cell r="C828" t="str">
            <v>新北市果菜運銷股份有限公司</v>
          </cell>
          <cell r="E828" t="str">
            <v>新北果菜</v>
          </cell>
          <cell r="F828" t="str">
            <v>KG</v>
          </cell>
        </row>
        <row r="829">
          <cell r="B829" t="str">
            <v>南非丁(進口</v>
          </cell>
          <cell r="E829" t="str">
            <v>恭一</v>
          </cell>
          <cell r="F829" t="str">
            <v>KG</v>
          </cell>
        </row>
        <row r="830">
          <cell r="B830" t="str">
            <v>南非丁(進口</v>
          </cell>
          <cell r="C830" t="str">
            <v>華美青果行</v>
          </cell>
          <cell r="E830" t="str">
            <v>日清</v>
          </cell>
          <cell r="F830" t="str">
            <v>KG</v>
          </cell>
        </row>
        <row r="831">
          <cell r="B831" t="str">
            <v>桃接李</v>
          </cell>
          <cell r="C831" t="str">
            <v>新世紀青果行</v>
          </cell>
          <cell r="E831" t="str">
            <v>新永光</v>
          </cell>
          <cell r="F831" t="str">
            <v>KG</v>
          </cell>
        </row>
        <row r="832">
          <cell r="B832" t="str">
            <v>桃接李</v>
          </cell>
          <cell r="C832" t="str">
            <v>元信青果行</v>
          </cell>
          <cell r="E832" t="str">
            <v>元信</v>
          </cell>
          <cell r="F832" t="str">
            <v>KG</v>
          </cell>
        </row>
        <row r="833">
          <cell r="B833" t="str">
            <v>桃接李</v>
          </cell>
          <cell r="C833" t="str">
            <v>進大青果行</v>
          </cell>
          <cell r="E833" t="str">
            <v>大進</v>
          </cell>
          <cell r="F833" t="str">
            <v>KG</v>
          </cell>
        </row>
        <row r="834">
          <cell r="B834" t="str">
            <v>紅肉李</v>
          </cell>
          <cell r="C834" t="str">
            <v>進大青果行</v>
          </cell>
          <cell r="E834" t="str">
            <v>大進</v>
          </cell>
          <cell r="F834" t="str">
            <v>KG</v>
          </cell>
        </row>
        <row r="835">
          <cell r="B835" t="str">
            <v>紅肉李</v>
          </cell>
          <cell r="C835" t="str">
            <v>新世紀青果行</v>
          </cell>
          <cell r="E835" t="str">
            <v>新永光</v>
          </cell>
          <cell r="F835" t="str">
            <v>KG</v>
          </cell>
        </row>
        <row r="836">
          <cell r="B836" t="str">
            <v>紅肉李</v>
          </cell>
          <cell r="C836" t="str">
            <v>興光青果行</v>
          </cell>
          <cell r="E836" t="str">
            <v>興光</v>
          </cell>
          <cell r="F836" t="str">
            <v>KG</v>
          </cell>
        </row>
        <row r="837">
          <cell r="B837" t="str">
            <v>紅肉李</v>
          </cell>
          <cell r="C837" t="str">
            <v>元信青果行</v>
          </cell>
          <cell r="E837" t="str">
            <v>元信</v>
          </cell>
          <cell r="F837" t="str">
            <v>KG</v>
          </cell>
        </row>
        <row r="838">
          <cell r="B838" t="str">
            <v>加州李(進口</v>
          </cell>
          <cell r="C838" t="str">
            <v>宏興青果行</v>
          </cell>
          <cell r="E838" t="str">
            <v>宏興</v>
          </cell>
          <cell r="F838" t="str">
            <v>KG</v>
          </cell>
        </row>
        <row r="839">
          <cell r="B839" t="str">
            <v>加州李(進口</v>
          </cell>
          <cell r="C839" t="str">
            <v>富果青果行</v>
          </cell>
          <cell r="E839" t="str">
            <v>富果</v>
          </cell>
          <cell r="F839" t="str">
            <v>KG</v>
          </cell>
        </row>
        <row r="840">
          <cell r="B840" t="str">
            <v>N加州李(進口</v>
          </cell>
          <cell r="C840" t="str">
            <v>新北市果菜運銷股份有限公司</v>
          </cell>
          <cell r="E840" t="str">
            <v>新北果菜</v>
          </cell>
          <cell r="F840" t="str">
            <v>KG</v>
          </cell>
        </row>
        <row r="841">
          <cell r="B841" t="str">
            <v>加州李(進口</v>
          </cell>
          <cell r="E841" t="str">
            <v>恭一</v>
          </cell>
          <cell r="F841" t="str">
            <v>KG</v>
          </cell>
        </row>
        <row r="842">
          <cell r="B842" t="str">
            <v>加州李(進口</v>
          </cell>
          <cell r="C842" t="str">
            <v>華美青果行</v>
          </cell>
          <cell r="E842" t="str">
            <v>日清</v>
          </cell>
          <cell r="F842" t="str">
            <v>KG</v>
          </cell>
        </row>
        <row r="843">
          <cell r="B843" t="str">
            <v>雪花李(進口</v>
          </cell>
          <cell r="C843" t="str">
            <v>宏興青果行</v>
          </cell>
          <cell r="E843" t="str">
            <v>宏興</v>
          </cell>
          <cell r="F843" t="str">
            <v>KG</v>
          </cell>
        </row>
        <row r="844">
          <cell r="B844" t="str">
            <v>雪花李(進口</v>
          </cell>
          <cell r="C844" t="str">
            <v>富果青果行</v>
          </cell>
          <cell r="E844" t="str">
            <v>富果</v>
          </cell>
          <cell r="F844" t="str">
            <v>KG</v>
          </cell>
        </row>
        <row r="845">
          <cell r="B845" t="str">
            <v>N雪花李(進口</v>
          </cell>
          <cell r="C845" t="str">
            <v>新北市果菜運銷股份有限公司</v>
          </cell>
          <cell r="E845" t="str">
            <v>新北果菜</v>
          </cell>
          <cell r="F845" t="str">
            <v>KG</v>
          </cell>
        </row>
        <row r="846">
          <cell r="B846" t="str">
            <v>雪花李(進口</v>
          </cell>
          <cell r="E846" t="str">
            <v>恭一</v>
          </cell>
          <cell r="F846" t="str">
            <v>KG</v>
          </cell>
        </row>
        <row r="847">
          <cell r="B847" t="str">
            <v>雪花李(進口</v>
          </cell>
          <cell r="C847" t="str">
            <v>華美青果行</v>
          </cell>
          <cell r="E847" t="str">
            <v>日清</v>
          </cell>
          <cell r="F847" t="str">
            <v>KG</v>
          </cell>
        </row>
        <row r="848">
          <cell r="B848" t="str">
            <v>黑李(進口</v>
          </cell>
          <cell r="C848" t="str">
            <v>宏興青果行</v>
          </cell>
          <cell r="E848" t="str">
            <v>宏興</v>
          </cell>
          <cell r="F848" t="str">
            <v>KG</v>
          </cell>
        </row>
        <row r="849">
          <cell r="B849" t="str">
            <v>黑李(進口</v>
          </cell>
          <cell r="C849" t="str">
            <v>富果青果行</v>
          </cell>
          <cell r="E849" t="str">
            <v>富果</v>
          </cell>
          <cell r="F849" t="str">
            <v>KG</v>
          </cell>
        </row>
        <row r="850">
          <cell r="B850" t="str">
            <v>N黑李(進口</v>
          </cell>
          <cell r="C850" t="str">
            <v>新北市果菜運銷股份有限公司</v>
          </cell>
          <cell r="E850" t="str">
            <v>新北果菜</v>
          </cell>
          <cell r="F850" t="str">
            <v>KG</v>
          </cell>
        </row>
        <row r="851">
          <cell r="B851" t="str">
            <v>黑李(進口</v>
          </cell>
          <cell r="E851" t="str">
            <v>恭一</v>
          </cell>
          <cell r="F851" t="str">
            <v>KG</v>
          </cell>
        </row>
        <row r="852">
          <cell r="B852" t="str">
            <v>黑李(進口</v>
          </cell>
          <cell r="C852" t="str">
            <v>華美青果行</v>
          </cell>
          <cell r="E852" t="str">
            <v>日清</v>
          </cell>
          <cell r="F852" t="str">
            <v>KG</v>
          </cell>
        </row>
        <row r="853">
          <cell r="B853" t="str">
            <v>桃子</v>
          </cell>
          <cell r="C853" t="str">
            <v>順利青果行</v>
          </cell>
          <cell r="E853" t="str">
            <v>順利</v>
          </cell>
          <cell r="F853" t="str">
            <v>KG</v>
          </cell>
        </row>
        <row r="854">
          <cell r="B854" t="str">
            <v>桃子</v>
          </cell>
          <cell r="C854" t="str">
            <v>進大青果行</v>
          </cell>
          <cell r="E854" t="str">
            <v>大進</v>
          </cell>
          <cell r="F854" t="str">
            <v>KG</v>
          </cell>
        </row>
        <row r="855">
          <cell r="B855" t="str">
            <v>桃子</v>
          </cell>
          <cell r="C855" t="str">
            <v>新世紀青果行</v>
          </cell>
          <cell r="E855" t="str">
            <v>新永光</v>
          </cell>
          <cell r="F855" t="str">
            <v>KG</v>
          </cell>
        </row>
        <row r="856">
          <cell r="B856" t="str">
            <v>桃子</v>
          </cell>
          <cell r="C856" t="str">
            <v>興光青果行</v>
          </cell>
          <cell r="E856" t="str">
            <v>興光</v>
          </cell>
          <cell r="F856" t="str">
            <v>KG</v>
          </cell>
        </row>
        <row r="857">
          <cell r="B857" t="str">
            <v>桃子</v>
          </cell>
          <cell r="C857" t="str">
            <v>元信青果行</v>
          </cell>
          <cell r="E857" t="str">
            <v>元信</v>
          </cell>
          <cell r="F857" t="str">
            <v>KG</v>
          </cell>
        </row>
        <row r="858">
          <cell r="B858" t="str">
            <v>甜桃</v>
          </cell>
          <cell r="C858" t="str">
            <v>進大青果行</v>
          </cell>
          <cell r="E858" t="str">
            <v>大進</v>
          </cell>
          <cell r="F858" t="str">
            <v>KG</v>
          </cell>
        </row>
        <row r="859">
          <cell r="B859" t="str">
            <v>甜桃</v>
          </cell>
          <cell r="C859" t="str">
            <v>順利青果行</v>
          </cell>
          <cell r="E859" t="str">
            <v>順利</v>
          </cell>
          <cell r="F859" t="str">
            <v>KG</v>
          </cell>
        </row>
        <row r="860">
          <cell r="B860" t="str">
            <v>甜桃</v>
          </cell>
          <cell r="C860" t="str">
            <v>新世紀青果行</v>
          </cell>
          <cell r="E860" t="str">
            <v>新永光</v>
          </cell>
          <cell r="F860" t="str">
            <v>KG</v>
          </cell>
        </row>
        <row r="861">
          <cell r="B861" t="str">
            <v>甜桃</v>
          </cell>
          <cell r="C861" t="str">
            <v>興光青果行</v>
          </cell>
          <cell r="E861" t="str">
            <v>興光</v>
          </cell>
          <cell r="F861" t="str">
            <v>KG</v>
          </cell>
        </row>
        <row r="862">
          <cell r="B862" t="str">
            <v>甜桃</v>
          </cell>
          <cell r="C862" t="str">
            <v>元信青果行</v>
          </cell>
          <cell r="E862" t="str">
            <v>元信</v>
          </cell>
          <cell r="F862" t="str">
            <v>KG</v>
          </cell>
        </row>
        <row r="863">
          <cell r="B863" t="str">
            <v>福壽桃</v>
          </cell>
          <cell r="C863" t="str">
            <v>順利青果行</v>
          </cell>
          <cell r="E863" t="str">
            <v>順利</v>
          </cell>
          <cell r="F863" t="str">
            <v>KG</v>
          </cell>
        </row>
        <row r="864">
          <cell r="B864" t="str">
            <v>福壽桃</v>
          </cell>
          <cell r="C864" t="str">
            <v>進大青果行</v>
          </cell>
          <cell r="E864" t="str">
            <v>大進</v>
          </cell>
          <cell r="F864" t="str">
            <v>KG</v>
          </cell>
        </row>
        <row r="865">
          <cell r="B865" t="str">
            <v>福壽桃</v>
          </cell>
          <cell r="C865" t="str">
            <v>新世紀青果行</v>
          </cell>
          <cell r="E865" t="str">
            <v>新永光</v>
          </cell>
          <cell r="F865" t="str">
            <v>KG</v>
          </cell>
        </row>
        <row r="866">
          <cell r="B866" t="str">
            <v>福壽桃</v>
          </cell>
          <cell r="C866" t="str">
            <v>興光青果行</v>
          </cell>
          <cell r="E866" t="str">
            <v>興光</v>
          </cell>
          <cell r="F866" t="str">
            <v>KG</v>
          </cell>
        </row>
        <row r="867">
          <cell r="B867" t="str">
            <v>福壽桃</v>
          </cell>
          <cell r="C867" t="str">
            <v>元信青果行</v>
          </cell>
          <cell r="E867" t="str">
            <v>元信</v>
          </cell>
          <cell r="F867" t="str">
            <v>KG</v>
          </cell>
        </row>
        <row r="868">
          <cell r="B868" t="str">
            <v>櫻桃</v>
          </cell>
          <cell r="C868" t="str">
            <v>宏興青果行</v>
          </cell>
          <cell r="E868" t="str">
            <v>宏興</v>
          </cell>
          <cell r="F868" t="str">
            <v>KG</v>
          </cell>
        </row>
        <row r="869">
          <cell r="B869" t="str">
            <v>櫻桃</v>
          </cell>
          <cell r="C869" t="str">
            <v>富果青果行</v>
          </cell>
          <cell r="E869" t="str">
            <v>富果</v>
          </cell>
          <cell r="F869" t="str">
            <v>KG</v>
          </cell>
        </row>
        <row r="870">
          <cell r="B870" t="str">
            <v>N櫻桃</v>
          </cell>
          <cell r="C870" t="str">
            <v>新北市果菜運銷股份有限公司</v>
          </cell>
          <cell r="E870" t="str">
            <v>新北果菜</v>
          </cell>
          <cell r="F870" t="str">
            <v>KG</v>
          </cell>
        </row>
        <row r="871">
          <cell r="B871" t="str">
            <v>櫻桃</v>
          </cell>
          <cell r="E871" t="str">
            <v>恭一</v>
          </cell>
          <cell r="F871" t="str">
            <v>KG</v>
          </cell>
        </row>
        <row r="872">
          <cell r="B872" t="str">
            <v>紅柿</v>
          </cell>
          <cell r="C872" t="str">
            <v>興光青果行</v>
          </cell>
          <cell r="E872" t="str">
            <v>興光</v>
          </cell>
          <cell r="F872" t="str">
            <v>KG</v>
          </cell>
        </row>
        <row r="873">
          <cell r="B873" t="str">
            <v>紅柿</v>
          </cell>
          <cell r="C873" t="str">
            <v>新世紀青果行</v>
          </cell>
          <cell r="E873" t="str">
            <v>新永光</v>
          </cell>
          <cell r="F873" t="str">
            <v>KG</v>
          </cell>
        </row>
        <row r="874">
          <cell r="B874" t="str">
            <v>紅柿</v>
          </cell>
          <cell r="C874" t="str">
            <v>進大青果行</v>
          </cell>
          <cell r="E874" t="str">
            <v>大進</v>
          </cell>
          <cell r="F874" t="str">
            <v>KG</v>
          </cell>
        </row>
        <row r="875">
          <cell r="B875" t="str">
            <v>紅柿</v>
          </cell>
          <cell r="C875" t="str">
            <v>元信青果行</v>
          </cell>
          <cell r="E875" t="str">
            <v>元信</v>
          </cell>
          <cell r="F875" t="str">
            <v>KG</v>
          </cell>
        </row>
        <row r="876">
          <cell r="B876" t="str">
            <v>紅柿</v>
          </cell>
          <cell r="C876" t="str">
            <v>順利青果行</v>
          </cell>
          <cell r="E876" t="str">
            <v>順利</v>
          </cell>
          <cell r="F876" t="str">
            <v>KG</v>
          </cell>
        </row>
        <row r="877">
          <cell r="B877" t="str">
            <v>水梨</v>
          </cell>
          <cell r="C877" t="str">
            <v>進大青果行</v>
          </cell>
          <cell r="E877" t="str">
            <v>大進</v>
          </cell>
          <cell r="F877" t="str">
            <v>KG</v>
          </cell>
        </row>
        <row r="878">
          <cell r="B878" t="str">
            <v>水梨</v>
          </cell>
          <cell r="C878" t="str">
            <v>元信青果行</v>
          </cell>
          <cell r="E878" t="str">
            <v>元信</v>
          </cell>
          <cell r="F878" t="str">
            <v>KG</v>
          </cell>
        </row>
        <row r="879">
          <cell r="B879" t="str">
            <v>水梨</v>
          </cell>
          <cell r="C879" t="str">
            <v>新世紀青果行</v>
          </cell>
          <cell r="E879" t="str">
            <v>新永光</v>
          </cell>
          <cell r="F879" t="str">
            <v>KG</v>
          </cell>
        </row>
        <row r="880">
          <cell r="B880" t="str">
            <v>水梨</v>
          </cell>
          <cell r="C880" t="str">
            <v>興光青果行</v>
          </cell>
          <cell r="E880" t="str">
            <v>興光</v>
          </cell>
          <cell r="F880" t="str">
            <v>KG</v>
          </cell>
        </row>
        <row r="881">
          <cell r="B881" t="str">
            <v>柚子</v>
          </cell>
          <cell r="C881" t="str">
            <v>新世紀青果行</v>
          </cell>
          <cell r="E881" t="str">
            <v>新永光</v>
          </cell>
          <cell r="F881" t="str">
            <v>KG</v>
          </cell>
        </row>
        <row r="882">
          <cell r="B882" t="str">
            <v>柚子</v>
          </cell>
          <cell r="C882" t="str">
            <v>元信青果行</v>
          </cell>
          <cell r="E882" t="str">
            <v>元信</v>
          </cell>
          <cell r="F882" t="str">
            <v>KG</v>
          </cell>
        </row>
        <row r="883">
          <cell r="B883" t="str">
            <v>柚子</v>
          </cell>
          <cell r="C883" t="str">
            <v>興光青果行</v>
          </cell>
          <cell r="E883" t="str">
            <v>興光</v>
          </cell>
          <cell r="F883" t="str">
            <v>KG</v>
          </cell>
        </row>
        <row r="884">
          <cell r="B884" t="str">
            <v>柚子</v>
          </cell>
          <cell r="C884" t="str">
            <v>順利青果行</v>
          </cell>
          <cell r="E884" t="str">
            <v>順利</v>
          </cell>
          <cell r="F884" t="str">
            <v>KG</v>
          </cell>
        </row>
        <row r="885">
          <cell r="B885" t="str">
            <v>柚子</v>
          </cell>
          <cell r="C885" t="str">
            <v>進大青果行</v>
          </cell>
          <cell r="E885" t="str">
            <v>大進</v>
          </cell>
          <cell r="F885" t="str">
            <v>KG</v>
          </cell>
        </row>
        <row r="886">
          <cell r="B886" t="str">
            <v>奇異果(進口</v>
          </cell>
          <cell r="C886" t="str">
            <v>宏興青果行</v>
          </cell>
          <cell r="E886" t="str">
            <v>宏興</v>
          </cell>
          <cell r="F886" t="str">
            <v>KG</v>
          </cell>
        </row>
        <row r="887">
          <cell r="B887" t="str">
            <v>奇異果(進口</v>
          </cell>
          <cell r="C887" t="str">
            <v>富果青果行</v>
          </cell>
          <cell r="E887" t="str">
            <v>富果</v>
          </cell>
          <cell r="F887" t="str">
            <v>KG</v>
          </cell>
        </row>
        <row r="888">
          <cell r="B888" t="str">
            <v>N奇異果(進口</v>
          </cell>
          <cell r="C888" t="str">
            <v>新北市果菜運銷股份有限公司</v>
          </cell>
          <cell r="E888" t="str">
            <v>新北果菜</v>
          </cell>
          <cell r="F888" t="str">
            <v>KG</v>
          </cell>
        </row>
        <row r="889">
          <cell r="B889" t="str">
            <v>奇異果(進口</v>
          </cell>
          <cell r="E889" t="str">
            <v>恭一</v>
          </cell>
          <cell r="F889" t="str">
            <v>KG</v>
          </cell>
        </row>
        <row r="890">
          <cell r="B890" t="str">
            <v>奇異果(進口</v>
          </cell>
          <cell r="C890" t="str">
            <v>華美青果行</v>
          </cell>
          <cell r="E890" t="str">
            <v>日清</v>
          </cell>
          <cell r="F890" t="str">
            <v>KG</v>
          </cell>
        </row>
        <row r="891">
          <cell r="B891" t="str">
            <v>黃金奇異果(進</v>
          </cell>
          <cell r="C891" t="str">
            <v>宏興青果行</v>
          </cell>
          <cell r="E891" t="str">
            <v>宏興</v>
          </cell>
          <cell r="F891" t="str">
            <v>KG</v>
          </cell>
        </row>
        <row r="892">
          <cell r="B892" t="str">
            <v>黃金奇異果(進</v>
          </cell>
          <cell r="C892" t="str">
            <v>富果青果行</v>
          </cell>
          <cell r="E892" t="str">
            <v>富果</v>
          </cell>
          <cell r="F892" t="str">
            <v>KG</v>
          </cell>
        </row>
        <row r="893">
          <cell r="B893" t="str">
            <v>N黃金奇異果(進</v>
          </cell>
          <cell r="C893" t="str">
            <v>新北市果菜運銷股份有限公司</v>
          </cell>
          <cell r="E893" t="str">
            <v>新北果菜</v>
          </cell>
          <cell r="F893" t="str">
            <v>KG</v>
          </cell>
        </row>
        <row r="894">
          <cell r="B894" t="str">
            <v>黃金奇異果(進</v>
          </cell>
          <cell r="E894" t="str">
            <v>恭一</v>
          </cell>
          <cell r="F894" t="str">
            <v>KG</v>
          </cell>
        </row>
        <row r="895">
          <cell r="B895" t="str">
            <v>黃金奇異果(進</v>
          </cell>
          <cell r="C895" t="str">
            <v>華美青果行</v>
          </cell>
          <cell r="E895" t="str">
            <v>日清</v>
          </cell>
          <cell r="F895" t="str">
            <v>KG</v>
          </cell>
        </row>
        <row r="896">
          <cell r="B896" t="str">
            <v>西洋梨(進口</v>
          </cell>
          <cell r="C896" t="str">
            <v>富果青果行</v>
          </cell>
          <cell r="E896" t="str">
            <v>富果</v>
          </cell>
          <cell r="F896" t="str">
            <v>KG</v>
          </cell>
        </row>
        <row r="897">
          <cell r="B897" t="str">
            <v>西洋梨(進口</v>
          </cell>
          <cell r="C897" t="str">
            <v>宏興青果行</v>
          </cell>
          <cell r="E897" t="str">
            <v>宏興</v>
          </cell>
          <cell r="F897" t="str">
            <v>KG</v>
          </cell>
        </row>
        <row r="898">
          <cell r="B898" t="str">
            <v>N西洋梨(進口</v>
          </cell>
          <cell r="C898" t="str">
            <v>新北市果菜運銷股份有限公司</v>
          </cell>
          <cell r="E898" t="str">
            <v>新北果菜</v>
          </cell>
          <cell r="F898" t="str">
            <v>KG</v>
          </cell>
        </row>
        <row r="899">
          <cell r="B899" t="str">
            <v>西洋梨(進口</v>
          </cell>
          <cell r="E899" t="str">
            <v>恭一</v>
          </cell>
          <cell r="F899" t="str">
            <v>KG</v>
          </cell>
        </row>
        <row r="900">
          <cell r="B900" t="str">
            <v>西洋梨(進口</v>
          </cell>
          <cell r="C900" t="str">
            <v>華美青果行</v>
          </cell>
          <cell r="E900" t="str">
            <v>日清</v>
          </cell>
          <cell r="F900" t="str">
            <v>KG</v>
          </cell>
        </row>
        <row r="901">
          <cell r="B901" t="str">
            <v>小蕃茄</v>
          </cell>
          <cell r="C901" t="str">
            <v>新世紀青果行</v>
          </cell>
          <cell r="E901" t="str">
            <v>新永光</v>
          </cell>
          <cell r="F901" t="str">
            <v>KG</v>
          </cell>
        </row>
        <row r="902">
          <cell r="B902" t="str">
            <v>小蕃茄</v>
          </cell>
          <cell r="C902" t="str">
            <v>興光青果行</v>
          </cell>
          <cell r="E902" t="str">
            <v>興光</v>
          </cell>
          <cell r="F902" t="str">
            <v>KG</v>
          </cell>
        </row>
        <row r="903">
          <cell r="B903" t="str">
            <v>N小蕃茄</v>
          </cell>
          <cell r="C903" t="str">
            <v>新北市果菜運銷股份有限公司</v>
          </cell>
          <cell r="E903" t="str">
            <v>新北果菜</v>
          </cell>
          <cell r="F903" t="str">
            <v>KG</v>
          </cell>
        </row>
        <row r="904">
          <cell r="B904" t="str">
            <v>小蕃茄</v>
          </cell>
          <cell r="C904" t="str">
            <v>元信青果行</v>
          </cell>
          <cell r="E904" t="str">
            <v>元信</v>
          </cell>
          <cell r="F904" t="str">
            <v>KG</v>
          </cell>
        </row>
        <row r="905">
          <cell r="B905" t="str">
            <v>小蕃茄</v>
          </cell>
          <cell r="C905" t="str">
            <v>順利青果行</v>
          </cell>
          <cell r="E905" t="str">
            <v>順利</v>
          </cell>
          <cell r="F905" t="str">
            <v>KG</v>
          </cell>
        </row>
        <row r="906">
          <cell r="B906" t="str">
            <v>大西瓜</v>
          </cell>
          <cell r="C906" t="str">
            <v>永祥青果行</v>
          </cell>
          <cell r="E906" t="str">
            <v>永祥</v>
          </cell>
          <cell r="F906" t="str">
            <v>KG</v>
          </cell>
        </row>
        <row r="907">
          <cell r="B907" t="str">
            <v>大西瓜</v>
          </cell>
          <cell r="C907" t="str">
            <v>新世紀青果行</v>
          </cell>
          <cell r="E907" t="str">
            <v>新永光</v>
          </cell>
          <cell r="F907" t="str">
            <v>KG</v>
          </cell>
        </row>
        <row r="908">
          <cell r="B908" t="str">
            <v>大西瓜</v>
          </cell>
          <cell r="C908" t="str">
            <v>元信青果行</v>
          </cell>
          <cell r="E908" t="str">
            <v>元信</v>
          </cell>
          <cell r="F908" t="str">
            <v>KG</v>
          </cell>
        </row>
        <row r="909">
          <cell r="B909" t="str">
            <v>大西瓜</v>
          </cell>
          <cell r="C909" t="str">
            <v>順利青果行</v>
          </cell>
          <cell r="E909" t="str">
            <v>順利</v>
          </cell>
          <cell r="F909" t="str">
            <v>KG</v>
          </cell>
        </row>
        <row r="910">
          <cell r="B910" t="str">
            <v>大西瓜</v>
          </cell>
          <cell r="C910" t="str">
            <v>興光青果行</v>
          </cell>
          <cell r="E910" t="str">
            <v>興光</v>
          </cell>
          <cell r="F910" t="str">
            <v>KG</v>
          </cell>
        </row>
        <row r="911">
          <cell r="B911" t="str">
            <v>N小西瓜(黃</v>
          </cell>
          <cell r="C911" t="str">
            <v>元信青果行</v>
          </cell>
          <cell r="E911" t="str">
            <v>元信</v>
          </cell>
          <cell r="F911" t="str">
            <v>KG</v>
          </cell>
        </row>
        <row r="912">
          <cell r="B912" t="str">
            <v>N小西瓜(黃</v>
          </cell>
          <cell r="C912" t="str">
            <v>新世紀青果行</v>
          </cell>
          <cell r="E912" t="str">
            <v>新永光</v>
          </cell>
          <cell r="F912" t="str">
            <v>KG</v>
          </cell>
        </row>
        <row r="913">
          <cell r="B913" t="str">
            <v>N小西瓜(黃</v>
          </cell>
          <cell r="C913" t="str">
            <v>永祥青果行</v>
          </cell>
          <cell r="E913" t="str">
            <v>永祥</v>
          </cell>
          <cell r="F913" t="str">
            <v>KG</v>
          </cell>
        </row>
        <row r="914">
          <cell r="B914" t="str">
            <v>N小西瓜(黃</v>
          </cell>
          <cell r="C914" t="str">
            <v>順利青果行</v>
          </cell>
          <cell r="E914" t="str">
            <v>順利</v>
          </cell>
          <cell r="F914" t="str">
            <v>KG</v>
          </cell>
        </row>
        <row r="915">
          <cell r="B915" t="str">
            <v>N小西瓜(黃</v>
          </cell>
          <cell r="C915" t="str">
            <v>興光青果行</v>
          </cell>
          <cell r="E915" t="str">
            <v>興光</v>
          </cell>
          <cell r="F915" t="str">
            <v>KG</v>
          </cell>
        </row>
        <row r="916">
          <cell r="B916" t="str">
            <v>N小西瓜(紅</v>
          </cell>
          <cell r="C916" t="str">
            <v>元信青果行</v>
          </cell>
          <cell r="E916" t="str">
            <v>元信</v>
          </cell>
          <cell r="F916" t="str">
            <v>KG</v>
          </cell>
        </row>
        <row r="917">
          <cell r="B917" t="str">
            <v>N小西瓜(紅</v>
          </cell>
          <cell r="C917" t="str">
            <v>新世紀青果行</v>
          </cell>
          <cell r="E917" t="str">
            <v>新永光</v>
          </cell>
          <cell r="F917" t="str">
            <v>KG</v>
          </cell>
        </row>
        <row r="918">
          <cell r="B918" t="str">
            <v>N小西瓜(紅</v>
          </cell>
          <cell r="C918" t="str">
            <v>永祥青果行</v>
          </cell>
          <cell r="E918" t="str">
            <v>永祥</v>
          </cell>
          <cell r="F918" t="str">
            <v>KG</v>
          </cell>
        </row>
        <row r="919">
          <cell r="B919" t="str">
            <v>N小西瓜(紅</v>
          </cell>
          <cell r="C919" t="str">
            <v>順利青果行</v>
          </cell>
          <cell r="E919" t="str">
            <v>順利</v>
          </cell>
          <cell r="F919" t="str">
            <v>KG</v>
          </cell>
        </row>
        <row r="920">
          <cell r="B920" t="str">
            <v>N小西瓜(紅</v>
          </cell>
          <cell r="C920" t="str">
            <v>興光青果行</v>
          </cell>
          <cell r="E920" t="str">
            <v>興光</v>
          </cell>
          <cell r="F920" t="str">
            <v>KG</v>
          </cell>
        </row>
        <row r="921">
          <cell r="B921" t="str">
            <v>小西瓜</v>
          </cell>
          <cell r="E921" t="str">
            <v>新永光</v>
          </cell>
          <cell r="F921" t="str">
            <v>KG</v>
          </cell>
        </row>
        <row r="922">
          <cell r="B922" t="str">
            <v>糙米(公</v>
          </cell>
          <cell r="C922" t="str">
            <v>順隆米行</v>
          </cell>
          <cell r="E922" t="str">
            <v>順隆米行</v>
          </cell>
          <cell r="F922" t="str">
            <v>KG</v>
          </cell>
        </row>
        <row r="923">
          <cell r="B923" t="str">
            <v>糙米(公</v>
          </cell>
          <cell r="C923" t="str">
            <v>聯福米行</v>
          </cell>
          <cell r="E923" t="str">
            <v>聯福米行</v>
          </cell>
          <cell r="F923" t="str">
            <v>KG</v>
          </cell>
        </row>
        <row r="924">
          <cell r="B924" t="str">
            <v>糙米(產</v>
          </cell>
          <cell r="C924" t="str">
            <v>新松仁米行</v>
          </cell>
          <cell r="E924" t="str">
            <v>新松仁</v>
          </cell>
          <cell r="F924" t="str">
            <v>KG</v>
          </cell>
        </row>
        <row r="925">
          <cell r="B925" t="str">
            <v>白米(公</v>
          </cell>
          <cell r="C925" t="str">
            <v>新松仁米行</v>
          </cell>
          <cell r="E925" t="str">
            <v>新松仁</v>
          </cell>
          <cell r="F925" t="str">
            <v>KG</v>
          </cell>
        </row>
        <row r="926">
          <cell r="B926" t="str">
            <v>白米(公</v>
          </cell>
          <cell r="C926" t="str">
            <v>順隆米行</v>
          </cell>
          <cell r="E926" t="str">
            <v>順隆米行</v>
          </cell>
          <cell r="F926" t="str">
            <v>KG</v>
          </cell>
        </row>
        <row r="927">
          <cell r="B927" t="str">
            <v>白米(公</v>
          </cell>
          <cell r="C927" t="str">
            <v>聯福米行</v>
          </cell>
          <cell r="E927" t="str">
            <v>聯福米行</v>
          </cell>
          <cell r="F927" t="str">
            <v>KG</v>
          </cell>
        </row>
        <row r="928">
          <cell r="B928" t="str">
            <v>白米(產</v>
          </cell>
          <cell r="C928" t="str">
            <v>新松仁米行</v>
          </cell>
          <cell r="E928" t="str">
            <v>新松仁</v>
          </cell>
          <cell r="F928" t="str">
            <v>KG</v>
          </cell>
        </row>
        <row r="929">
          <cell r="B929" t="str">
            <v>白米(產</v>
          </cell>
          <cell r="C929" t="str">
            <v>富盛米行</v>
          </cell>
          <cell r="E929" t="str">
            <v>富盛米行</v>
          </cell>
          <cell r="F929" t="str">
            <v>KG</v>
          </cell>
        </row>
        <row r="930">
          <cell r="B930" t="str">
            <v>白米(產</v>
          </cell>
          <cell r="C930" t="str">
            <v>陸穀實業股份有限公司</v>
          </cell>
          <cell r="E930" t="str">
            <v>陸穀米行</v>
          </cell>
          <cell r="F930" t="str">
            <v>KG</v>
          </cell>
        </row>
        <row r="931">
          <cell r="B931" t="str">
            <v>糙米(產</v>
          </cell>
          <cell r="C931" t="str">
            <v>陸穀實業股份有限公司</v>
          </cell>
          <cell r="E931" t="str">
            <v>陸穀米行</v>
          </cell>
          <cell r="F931" t="str">
            <v>KG</v>
          </cell>
        </row>
        <row r="932">
          <cell r="B932" t="str">
            <v>白米(公</v>
          </cell>
          <cell r="C932" t="str">
            <v>富盛米行</v>
          </cell>
          <cell r="E932" t="str">
            <v>富盛米行</v>
          </cell>
          <cell r="F932" t="str">
            <v>KG</v>
          </cell>
        </row>
        <row r="933">
          <cell r="B933" t="str">
            <v>糙米(公</v>
          </cell>
          <cell r="C933" t="str">
            <v>富盛米行</v>
          </cell>
          <cell r="E933" t="str">
            <v>富盛米行</v>
          </cell>
          <cell r="F933" t="str">
            <v>KG</v>
          </cell>
        </row>
        <row r="934">
          <cell r="B934" t="str">
            <v>煮飯巾</v>
          </cell>
          <cell r="E934" t="str">
            <v>長春</v>
          </cell>
          <cell r="F934" t="str">
            <v>條</v>
          </cell>
        </row>
        <row r="935">
          <cell r="B935" t="str">
            <v>沙拉油2.6L(台</v>
          </cell>
          <cell r="C935" t="str">
            <v>台灣糖業股份有限公司</v>
          </cell>
          <cell r="D935" t="str">
            <v>台糖2.6L</v>
          </cell>
          <cell r="E935" t="str">
            <v>羿淳</v>
          </cell>
          <cell r="F935" t="str">
            <v>瓶</v>
          </cell>
        </row>
        <row r="936">
          <cell r="B936" t="str">
            <v>沙拉油3L(成</v>
          </cell>
          <cell r="C936" t="str">
            <v>大成長城企業股份有限公司</v>
          </cell>
          <cell r="D936" t="str">
            <v>大成/6入/箱</v>
          </cell>
          <cell r="E936" t="str">
            <v>羿淳</v>
          </cell>
          <cell r="F936" t="str">
            <v>桶</v>
          </cell>
        </row>
        <row r="937">
          <cell r="B937" t="str">
            <v>花生油</v>
          </cell>
          <cell r="D937" t="str">
            <v>3L/桶</v>
          </cell>
          <cell r="E937" t="str">
            <v>現購王哥</v>
          </cell>
          <cell r="F937" t="str">
            <v>桶</v>
          </cell>
        </row>
        <row r="938">
          <cell r="B938" t="str">
            <v>酥油</v>
          </cell>
          <cell r="E938" t="str">
            <v>現購王哥</v>
          </cell>
          <cell r="F938" t="str">
            <v>瓶</v>
          </cell>
        </row>
        <row r="939">
          <cell r="B939" t="str">
            <v>調合油2L</v>
          </cell>
          <cell r="D939" t="str">
            <v>2L/6合一好油</v>
          </cell>
          <cell r="E939" t="str">
            <v>宇佃興</v>
          </cell>
          <cell r="F939" t="str">
            <v>罐</v>
          </cell>
        </row>
        <row r="940">
          <cell r="B940" t="str">
            <v>麵粉1K(日正</v>
          </cell>
          <cell r="C940" t="str">
            <v>日正食品工業股份有限公司</v>
          </cell>
          <cell r="E940" t="str">
            <v>現購王哥</v>
          </cell>
          <cell r="F940" t="str">
            <v>包</v>
          </cell>
        </row>
        <row r="941">
          <cell r="B941" t="str">
            <v>沙拉油18L(美</v>
          </cell>
          <cell r="C941" t="str">
            <v>大統益股份有限公司</v>
          </cell>
          <cell r="D941" t="str">
            <v>美食家/18L</v>
          </cell>
          <cell r="E941" t="str">
            <v>日陞</v>
          </cell>
          <cell r="F941" t="str">
            <v>桶</v>
          </cell>
        </row>
        <row r="942">
          <cell r="B942" t="str">
            <v>沙拉油2.6L(美</v>
          </cell>
          <cell r="C942" t="str">
            <v>大統益股份有限公司</v>
          </cell>
          <cell r="D942" t="str">
            <v>6入/美食家</v>
          </cell>
          <cell r="E942" t="str">
            <v>日陞</v>
          </cell>
          <cell r="F942" t="str">
            <v>瓶</v>
          </cell>
        </row>
        <row r="943">
          <cell r="B943" t="str">
            <v>沙拉油18L(福</v>
          </cell>
          <cell r="D943" t="str">
            <v>福壽</v>
          </cell>
          <cell r="E943" t="str">
            <v>豐輝</v>
          </cell>
          <cell r="F943" t="str">
            <v>桶</v>
          </cell>
        </row>
        <row r="944">
          <cell r="B944" t="str">
            <v>沙拉油18L(泰山</v>
          </cell>
          <cell r="D944" t="str">
            <v/>
          </cell>
          <cell r="E944" t="str">
            <v>公司庫存</v>
          </cell>
          <cell r="F944" t="str">
            <v>桶</v>
          </cell>
        </row>
        <row r="945">
          <cell r="B945" t="str">
            <v>芥花油18L(美</v>
          </cell>
          <cell r="C945" t="str">
            <v>大統益股份有限公司</v>
          </cell>
          <cell r="D945" t="str">
            <v>美食家18L/桶</v>
          </cell>
          <cell r="E945" t="str">
            <v>日陞</v>
          </cell>
          <cell r="F945" t="str">
            <v>桶</v>
          </cell>
        </row>
        <row r="946">
          <cell r="B946" t="str">
            <v>台糖葵花油2L</v>
          </cell>
          <cell r="C946" t="str">
            <v>台灣糖業股份有限公司</v>
          </cell>
          <cell r="D946" t="str">
            <v>9入/箱</v>
          </cell>
          <cell r="E946" t="str">
            <v>日陞</v>
          </cell>
          <cell r="F946" t="str">
            <v>瓶</v>
          </cell>
        </row>
        <row r="947">
          <cell r="B947" t="str">
            <v>大統醬油6K</v>
          </cell>
          <cell r="C947" t="str">
            <v>大統長基食品廠</v>
          </cell>
          <cell r="E947" t="str">
            <v>大統</v>
          </cell>
          <cell r="F947" t="str">
            <v>桶</v>
          </cell>
        </row>
        <row r="948">
          <cell r="B948" t="str">
            <v>得意一天橄欖油</v>
          </cell>
          <cell r="C948" t="str">
            <v>佳格食品股份有限公司</v>
          </cell>
          <cell r="D948" t="str">
            <v>1000CC/罐</v>
          </cell>
          <cell r="E948" t="str">
            <v>現購王哥</v>
          </cell>
          <cell r="F948" t="str">
            <v>罐</v>
          </cell>
        </row>
        <row r="949">
          <cell r="B949" t="str">
            <v>得意一天葵花油</v>
          </cell>
          <cell r="C949" t="str">
            <v>佳格食品股份有限公司</v>
          </cell>
          <cell r="D949" t="str">
            <v>2L/桶</v>
          </cell>
          <cell r="E949" t="str">
            <v>現購王哥</v>
          </cell>
          <cell r="F949" t="str">
            <v>桶</v>
          </cell>
        </row>
        <row r="950">
          <cell r="B950" t="str">
            <v>泰山花生油</v>
          </cell>
          <cell r="C950" t="str">
            <v>泰山企業股份有限公司</v>
          </cell>
          <cell r="D950" t="str">
            <v>2L/桶</v>
          </cell>
          <cell r="E950" t="str">
            <v>現購王哥</v>
          </cell>
          <cell r="F950" t="str">
            <v>桶</v>
          </cell>
        </row>
        <row r="951">
          <cell r="B951" t="str">
            <v>泰山花生油</v>
          </cell>
          <cell r="C951" t="str">
            <v>泰山企業股份有限公司</v>
          </cell>
          <cell r="E951" t="str">
            <v>現購王哥</v>
          </cell>
          <cell r="F951" t="str">
            <v>桶</v>
          </cell>
        </row>
        <row r="952">
          <cell r="B952" t="str">
            <v>沙拉油18L(台</v>
          </cell>
          <cell r="C952" t="str">
            <v>台灣糖業股份有限公司</v>
          </cell>
          <cell r="D952" t="str">
            <v>台糖/18L/桶</v>
          </cell>
          <cell r="E952" t="str">
            <v>日陞</v>
          </cell>
          <cell r="F952" t="str">
            <v>桶</v>
          </cell>
        </row>
        <row r="953">
          <cell r="B953" t="str">
            <v>芥花油18L(台糖</v>
          </cell>
          <cell r="C953" t="str">
            <v>台灣糖業股份有限公司</v>
          </cell>
          <cell r="E953" t="str">
            <v>日陞</v>
          </cell>
          <cell r="F953" t="str">
            <v>桶</v>
          </cell>
        </row>
        <row r="954">
          <cell r="B954" t="str">
            <v>沙拉油2L(台</v>
          </cell>
          <cell r="C954" t="str">
            <v>台灣糖業股份有限公司</v>
          </cell>
          <cell r="D954" t="str">
            <v>台糖/2L/瓶</v>
          </cell>
          <cell r="E954" t="str">
            <v>日陞</v>
          </cell>
          <cell r="F954" t="str">
            <v>瓶</v>
          </cell>
        </row>
        <row r="955">
          <cell r="B955" t="str">
            <v>芥花油2.6L(美</v>
          </cell>
          <cell r="C955" t="str">
            <v>大統益股份有限公司</v>
          </cell>
          <cell r="D955" t="str">
            <v>美食家2.6L桶</v>
          </cell>
          <cell r="E955" t="str">
            <v>日陞</v>
          </cell>
          <cell r="F955" t="str">
            <v>桶</v>
          </cell>
        </row>
        <row r="956">
          <cell r="B956" t="str">
            <v>維力醡醬</v>
          </cell>
          <cell r="C956" t="str">
            <v>維義事業股份有限公司</v>
          </cell>
          <cell r="E956" t="str">
            <v>定翔</v>
          </cell>
          <cell r="F956" t="str">
            <v>瓶</v>
          </cell>
        </row>
        <row r="957">
          <cell r="B957" t="str">
            <v>N統一葵花油</v>
          </cell>
          <cell r="C957" t="str">
            <v>統一企業股份有限公司</v>
          </cell>
          <cell r="D957" t="str">
            <v>6入/箱/2L</v>
          </cell>
          <cell r="E957" t="str">
            <v>羿淳</v>
          </cell>
          <cell r="F957" t="str">
            <v>瓶</v>
          </cell>
        </row>
        <row r="958">
          <cell r="B958" t="str">
            <v>維力醡醬(素</v>
          </cell>
          <cell r="C958" t="str">
            <v>維義事業股份有限公司</v>
          </cell>
          <cell r="E958" t="str">
            <v>定翔</v>
          </cell>
          <cell r="F958" t="str">
            <v>瓶</v>
          </cell>
        </row>
        <row r="959">
          <cell r="B959" t="str">
            <v>泰山蔬菜油2L</v>
          </cell>
          <cell r="C959" t="str">
            <v>泰山企業股份有限公司</v>
          </cell>
          <cell r="E959" t="str">
            <v>現購王哥</v>
          </cell>
          <cell r="F959" t="str">
            <v>桶</v>
          </cell>
        </row>
        <row r="960">
          <cell r="B960" t="str">
            <v>沙拉油600CC(泰</v>
          </cell>
          <cell r="C960" t="str">
            <v>泰山企業股份有限公司</v>
          </cell>
          <cell r="D960" t="str">
            <v>泰山/600cc瓶</v>
          </cell>
          <cell r="E960" t="str">
            <v>定翔</v>
          </cell>
          <cell r="F960" t="str">
            <v>瓶</v>
          </cell>
        </row>
        <row r="961">
          <cell r="B961" t="str">
            <v>橄欖油(1L</v>
          </cell>
          <cell r="D961" t="str">
            <v>泰山</v>
          </cell>
          <cell r="E961" t="str">
            <v>定翔</v>
          </cell>
          <cell r="F961" t="str">
            <v>瓶</v>
          </cell>
        </row>
        <row r="962">
          <cell r="B962" t="str">
            <v>N光泉保久乳1L</v>
          </cell>
          <cell r="C962" t="str">
            <v>光泉牧場股份有限公司</v>
          </cell>
          <cell r="D962" t="str">
            <v>箱/12入</v>
          </cell>
          <cell r="E962" t="str">
            <v>光泉</v>
          </cell>
          <cell r="F962" t="str">
            <v>個</v>
          </cell>
        </row>
        <row r="963">
          <cell r="B963" t="str">
            <v>原味奶粉1K</v>
          </cell>
          <cell r="E963" t="str">
            <v>現購王哥</v>
          </cell>
          <cell r="F963" t="str">
            <v>包</v>
          </cell>
        </row>
        <row r="964">
          <cell r="B964" t="str">
            <v>N起司麵包</v>
          </cell>
          <cell r="C964" t="str">
            <v>生楓西點麵包店</v>
          </cell>
          <cell r="D964" t="str">
            <v>60g/個</v>
          </cell>
          <cell r="E964" t="str">
            <v>生楓</v>
          </cell>
          <cell r="F964" t="str">
            <v>個</v>
          </cell>
        </row>
        <row r="965">
          <cell r="B965" t="str">
            <v>N味全鮮奶974CC</v>
          </cell>
          <cell r="C965" t="str">
            <v>味全食品工業股份有限公司</v>
          </cell>
          <cell r="E965" t="str">
            <v>味全</v>
          </cell>
          <cell r="F965" t="str">
            <v>瓶</v>
          </cell>
        </row>
        <row r="966">
          <cell r="B966" t="str">
            <v>N味全鮮奶200CC</v>
          </cell>
          <cell r="C966" t="str">
            <v>味全食品工業股份有限公司</v>
          </cell>
          <cell r="E966" t="str">
            <v>味全</v>
          </cell>
          <cell r="F966" t="str">
            <v>瓶</v>
          </cell>
        </row>
        <row r="967">
          <cell r="B967" t="str">
            <v>N林鳳營鮮奶974C</v>
          </cell>
          <cell r="C967" t="str">
            <v>味全食品工業股份有限公司</v>
          </cell>
          <cell r="D967" t="str">
            <v>974CC/瓶</v>
          </cell>
          <cell r="E967" t="str">
            <v>味全</v>
          </cell>
          <cell r="F967" t="str">
            <v>瓶</v>
          </cell>
        </row>
        <row r="968">
          <cell r="B968" t="str">
            <v>N林鳳營鮮奶235C</v>
          </cell>
          <cell r="C968" t="str">
            <v>味全食品工業股份有限公司</v>
          </cell>
          <cell r="D968" t="str">
            <v>瓶/235cc</v>
          </cell>
          <cell r="E968" t="str">
            <v>味全</v>
          </cell>
          <cell r="F968" t="str">
            <v>瓶</v>
          </cell>
        </row>
        <row r="969">
          <cell r="B969" t="str">
            <v>光泉豆漿936CC</v>
          </cell>
          <cell r="C969" t="str">
            <v>光泉牧場股份有限公司</v>
          </cell>
          <cell r="E969" t="str">
            <v>光泉</v>
          </cell>
          <cell r="F969" t="str">
            <v>瓶</v>
          </cell>
        </row>
        <row r="970">
          <cell r="B970" t="str">
            <v>光泉豆漿936低</v>
          </cell>
          <cell r="D970" t="str">
            <v>低糖</v>
          </cell>
          <cell r="E970" t="str">
            <v>光泉</v>
          </cell>
          <cell r="F970" t="str">
            <v>瓶</v>
          </cell>
        </row>
        <row r="971">
          <cell r="B971" t="str">
            <v>光泉豆漿1857低</v>
          </cell>
          <cell r="D971" t="str">
            <v>低糖</v>
          </cell>
          <cell r="E971" t="str">
            <v>光泉</v>
          </cell>
          <cell r="F971" t="str">
            <v>瓶</v>
          </cell>
        </row>
        <row r="972">
          <cell r="B972" t="str">
            <v>光泉豆漿936無</v>
          </cell>
          <cell r="D972" t="str">
            <v>無糖</v>
          </cell>
          <cell r="E972" t="str">
            <v>光泉</v>
          </cell>
          <cell r="F972" t="str">
            <v>瓶</v>
          </cell>
        </row>
        <row r="973">
          <cell r="B973" t="str">
            <v>光泉豆漿1857無</v>
          </cell>
          <cell r="D973" t="str">
            <v>無糖</v>
          </cell>
          <cell r="E973" t="str">
            <v>光泉</v>
          </cell>
          <cell r="F973" t="str">
            <v>瓶</v>
          </cell>
        </row>
        <row r="974">
          <cell r="B974" t="str">
            <v>N光泉黃金豆米漿</v>
          </cell>
          <cell r="D974" t="str">
            <v>1857ML</v>
          </cell>
          <cell r="E974" t="str">
            <v>光泉</v>
          </cell>
          <cell r="F974" t="str">
            <v>瓶</v>
          </cell>
        </row>
        <row r="975">
          <cell r="B975" t="str">
            <v>統一益敏優多</v>
          </cell>
          <cell r="C975" t="str">
            <v>統一企業股份有限公司</v>
          </cell>
          <cell r="D975" t="str">
            <v>180G</v>
          </cell>
          <cell r="E975" t="str">
            <v>芃呈</v>
          </cell>
          <cell r="F975" t="str">
            <v>瓶</v>
          </cell>
        </row>
        <row r="976">
          <cell r="B976" t="str">
            <v>統一AB優酪乳1L</v>
          </cell>
          <cell r="C976" t="str">
            <v>統一企業股份有限公司</v>
          </cell>
          <cell r="D976" t="str">
            <v>1000CC/瓶</v>
          </cell>
          <cell r="E976" t="str">
            <v>芃呈</v>
          </cell>
          <cell r="F976" t="str">
            <v>瓶</v>
          </cell>
        </row>
        <row r="977">
          <cell r="B977" t="str">
            <v>統一LP33優酪乳</v>
          </cell>
          <cell r="C977" t="str">
            <v>統一企業股份有限公司</v>
          </cell>
          <cell r="D977" t="str">
            <v>1L/瓶</v>
          </cell>
          <cell r="E977" t="str">
            <v>芃呈</v>
          </cell>
          <cell r="F977" t="str">
            <v>瓶</v>
          </cell>
        </row>
        <row r="978">
          <cell r="B978" t="str">
            <v>統一AB乳果</v>
          </cell>
          <cell r="C978" t="str">
            <v>統一企業股份有限公司</v>
          </cell>
          <cell r="E978" t="str">
            <v>芃呈</v>
          </cell>
          <cell r="F978" t="str">
            <v>瓶</v>
          </cell>
        </row>
        <row r="979">
          <cell r="B979" t="str">
            <v>統一果汁牛奶1L</v>
          </cell>
          <cell r="C979" t="str">
            <v>統一企業股份有限公司</v>
          </cell>
          <cell r="D979" t="str">
            <v>930CC</v>
          </cell>
          <cell r="E979" t="str">
            <v>芃呈</v>
          </cell>
          <cell r="F979" t="str">
            <v>瓶</v>
          </cell>
        </row>
        <row r="980">
          <cell r="B980" t="str">
            <v>N味全果汁牛奶</v>
          </cell>
          <cell r="C980" t="str">
            <v>味全食品工業股份有限公司</v>
          </cell>
          <cell r="D980" t="str">
            <v>瓶/236CC</v>
          </cell>
          <cell r="E980" t="str">
            <v>味全</v>
          </cell>
          <cell r="F980" t="str">
            <v>瓶</v>
          </cell>
        </row>
        <row r="981">
          <cell r="B981" t="str">
            <v>養樂多鮮奶1L</v>
          </cell>
          <cell r="C981" t="str">
            <v>養樂多股份有限公司</v>
          </cell>
          <cell r="E981" t="str">
            <v>雅可樂多</v>
          </cell>
          <cell r="F981" t="str">
            <v>瓶</v>
          </cell>
        </row>
        <row r="982">
          <cell r="B982" t="str">
            <v>統一鮮奶930CC</v>
          </cell>
          <cell r="C982" t="str">
            <v>統一企業股份有限公司</v>
          </cell>
          <cell r="D982" t="str">
            <v>930CC</v>
          </cell>
          <cell r="E982" t="str">
            <v>芃呈</v>
          </cell>
          <cell r="F982" t="str">
            <v>瓶</v>
          </cell>
        </row>
        <row r="983">
          <cell r="B983" t="str">
            <v>N統一鮮奶235CC</v>
          </cell>
          <cell r="C983" t="str">
            <v>統一企業股份有限公司</v>
          </cell>
          <cell r="D983" t="str">
            <v>235CC/瓶</v>
          </cell>
          <cell r="E983" t="str">
            <v>芃呈</v>
          </cell>
          <cell r="F983" t="str">
            <v>瓶</v>
          </cell>
        </row>
        <row r="984">
          <cell r="B984" t="str">
            <v>統一鮮奶290cc</v>
          </cell>
          <cell r="E984" t="str">
            <v>芃呈</v>
          </cell>
          <cell r="F984" t="str">
            <v>瓶</v>
          </cell>
        </row>
        <row r="985">
          <cell r="B985" t="str">
            <v>光泉草莓燉奶</v>
          </cell>
          <cell r="C985" t="str">
            <v>光泉牧場股份有限公司</v>
          </cell>
          <cell r="E985" t="str">
            <v>光泉</v>
          </cell>
          <cell r="F985" t="str">
            <v>瓶</v>
          </cell>
        </row>
        <row r="986">
          <cell r="B986" t="str">
            <v>N戀鮮奶200CC</v>
          </cell>
          <cell r="E986" t="str">
            <v>開元</v>
          </cell>
          <cell r="F986" t="str">
            <v>瓶</v>
          </cell>
        </row>
        <row r="987">
          <cell r="B987" t="str">
            <v>統一鮮奶2L</v>
          </cell>
          <cell r="C987" t="str">
            <v>統一企業股份有限公司</v>
          </cell>
          <cell r="D987" t="str">
            <v>1890CC</v>
          </cell>
          <cell r="E987" t="str">
            <v>芃呈</v>
          </cell>
          <cell r="F987" t="str">
            <v>瓶</v>
          </cell>
        </row>
        <row r="988">
          <cell r="B988" t="str">
            <v>瑞穗鮮奶2L</v>
          </cell>
          <cell r="C988" t="str">
            <v>統一企業股份有限公司</v>
          </cell>
          <cell r="E988" t="str">
            <v>芃呈</v>
          </cell>
          <cell r="F988" t="str">
            <v>瓶</v>
          </cell>
        </row>
        <row r="989">
          <cell r="B989" t="str">
            <v>光泉穀物燉奶</v>
          </cell>
          <cell r="C989" t="str">
            <v>光泉牧場股份有限公司</v>
          </cell>
          <cell r="E989" t="str">
            <v>光泉</v>
          </cell>
          <cell r="F989" t="str">
            <v>個</v>
          </cell>
        </row>
        <row r="990">
          <cell r="B990" t="str">
            <v>光泉黑糖燉奶</v>
          </cell>
          <cell r="E990" t="str">
            <v>光泉</v>
          </cell>
          <cell r="F990" t="str">
            <v>個</v>
          </cell>
        </row>
        <row r="991">
          <cell r="B991" t="str">
            <v>福樂優酪乳</v>
          </cell>
          <cell r="C991" t="str">
            <v>佳乳食品股份有限公司</v>
          </cell>
          <cell r="D991" t="str">
            <v>150ML</v>
          </cell>
          <cell r="E991" t="str">
            <v>興泰</v>
          </cell>
          <cell r="F991" t="str">
            <v>瓶</v>
          </cell>
        </row>
        <row r="992">
          <cell r="B992" t="str">
            <v>巧克力蛋糕</v>
          </cell>
          <cell r="C992" t="str">
            <v>統一企業股份有限公司</v>
          </cell>
          <cell r="E992" t="str">
            <v>芃呈</v>
          </cell>
          <cell r="F992" t="str">
            <v>個</v>
          </cell>
        </row>
        <row r="993">
          <cell r="B993" t="str">
            <v>N養樂多柳橙汁</v>
          </cell>
          <cell r="C993" t="str">
            <v>養樂多股份有限公司</v>
          </cell>
          <cell r="D993">
            <v>1</v>
          </cell>
          <cell r="E993" t="str">
            <v>雅可樂多</v>
          </cell>
          <cell r="F993" t="str">
            <v>瓶</v>
          </cell>
        </row>
        <row r="994">
          <cell r="B994" t="str">
            <v>N雞蛋布丁(揚</v>
          </cell>
          <cell r="C994" t="str">
            <v>揚格食品股份有限公司</v>
          </cell>
          <cell r="E994" t="str">
            <v>揚格食品</v>
          </cell>
          <cell r="F994" t="str">
            <v>個</v>
          </cell>
        </row>
        <row r="995">
          <cell r="B995" t="str">
            <v>統一布丁</v>
          </cell>
          <cell r="C995" t="str">
            <v>統一企業股份有限公司</v>
          </cell>
          <cell r="E995" t="str">
            <v>芃呈</v>
          </cell>
          <cell r="F995" t="str">
            <v>個</v>
          </cell>
        </row>
        <row r="996">
          <cell r="B996" t="str">
            <v>N統一乳酪蒸果子</v>
          </cell>
          <cell r="C996" t="str">
            <v>統一企業股份有限公司</v>
          </cell>
          <cell r="E996" t="str">
            <v>芃呈</v>
          </cell>
          <cell r="F996" t="str">
            <v>個</v>
          </cell>
        </row>
        <row r="997">
          <cell r="B997" t="str">
            <v>福樂優格(藍莓</v>
          </cell>
          <cell r="C997" t="str">
            <v>佳乳食品股份有限公司</v>
          </cell>
          <cell r="D997" t="str">
            <v>100ML</v>
          </cell>
          <cell r="E997" t="str">
            <v>興泰</v>
          </cell>
          <cell r="F997" t="str">
            <v>瓶</v>
          </cell>
        </row>
        <row r="998">
          <cell r="B998" t="str">
            <v>福樂優格(草莓</v>
          </cell>
          <cell r="C998" t="str">
            <v>佳乳食品股份有限公司</v>
          </cell>
          <cell r="E998" t="str">
            <v>興泰</v>
          </cell>
          <cell r="F998" t="str">
            <v>瓶</v>
          </cell>
        </row>
        <row r="999">
          <cell r="B999" t="str">
            <v>福樂優格(原味</v>
          </cell>
          <cell r="D999" t="str">
            <v>2入</v>
          </cell>
          <cell r="E999" t="str">
            <v>興泰</v>
          </cell>
          <cell r="F999" t="str">
            <v>個</v>
          </cell>
        </row>
        <row r="1000">
          <cell r="B1000" t="str">
            <v>N戀柳橙汁100CC</v>
          </cell>
          <cell r="E1000" t="str">
            <v>開元</v>
          </cell>
          <cell r="F1000" t="str">
            <v>瓶</v>
          </cell>
        </row>
        <row r="1001">
          <cell r="B1001" t="str">
            <v>光泉保久乳巧克</v>
          </cell>
          <cell r="C1001" t="str">
            <v>光泉牧場股份有限公司</v>
          </cell>
          <cell r="D1001" t="str">
            <v>箱/24入</v>
          </cell>
          <cell r="E1001" t="str">
            <v>光泉</v>
          </cell>
          <cell r="F1001" t="str">
            <v>瓶</v>
          </cell>
        </row>
        <row r="1002">
          <cell r="B1002" t="str">
            <v>統一果汁牛奶</v>
          </cell>
          <cell r="C1002" t="str">
            <v>統一企業股份有限公司</v>
          </cell>
          <cell r="D1002" t="str">
            <v>930CC/瓶</v>
          </cell>
          <cell r="E1002" t="str">
            <v>芃呈</v>
          </cell>
          <cell r="F1002" t="str">
            <v>瓶</v>
          </cell>
        </row>
        <row r="1003">
          <cell r="B1003" t="str">
            <v>起司片80入</v>
          </cell>
          <cell r="E1003" t="str">
            <v>台薪</v>
          </cell>
          <cell r="F1003" t="str">
            <v>包</v>
          </cell>
        </row>
        <row r="1004">
          <cell r="B1004" t="str">
            <v>N起司絲(乳酪絲</v>
          </cell>
          <cell r="C1004" t="str">
            <v>生楓西點麵包店</v>
          </cell>
          <cell r="D1004" t="str">
            <v>1KG</v>
          </cell>
          <cell r="E1004" t="str">
            <v>生楓</v>
          </cell>
          <cell r="F1004" t="str">
            <v>KG</v>
          </cell>
        </row>
        <row r="1005">
          <cell r="B1005" t="str">
            <v>N起司條</v>
          </cell>
          <cell r="D1005" t="str">
            <v>1k/包</v>
          </cell>
          <cell r="E1005" t="str">
            <v>台薪</v>
          </cell>
          <cell r="F1005" t="str">
            <v>包</v>
          </cell>
        </row>
        <row r="1006">
          <cell r="B1006" t="str">
            <v>N起司片</v>
          </cell>
          <cell r="C1006" t="str">
            <v>生楓西點麵包店</v>
          </cell>
          <cell r="E1006" t="str">
            <v>生楓</v>
          </cell>
          <cell r="F1006" t="str">
            <v>片</v>
          </cell>
        </row>
        <row r="1007">
          <cell r="B1007" t="str">
            <v>N起司絲(安佳</v>
          </cell>
          <cell r="E1007" t="str">
            <v>生楓</v>
          </cell>
          <cell r="F1007" t="str">
            <v>包</v>
          </cell>
        </row>
        <row r="1008">
          <cell r="B1008" t="str">
            <v>桔子汁</v>
          </cell>
          <cell r="E1008" t="str">
            <v>現購王哥</v>
          </cell>
          <cell r="F1008" t="str">
            <v>罐</v>
          </cell>
        </row>
        <row r="1009">
          <cell r="B1009" t="str">
            <v>起司片(12入</v>
          </cell>
          <cell r="E1009" t="str">
            <v>現購王哥</v>
          </cell>
          <cell r="F1009" t="str">
            <v>包</v>
          </cell>
        </row>
        <row r="1010">
          <cell r="B1010" t="str">
            <v>N林鳳營優酪乳1L</v>
          </cell>
          <cell r="C1010" t="str">
            <v>味全食品工業股份有限公司</v>
          </cell>
          <cell r="D1010" t="str">
            <v>1000CC/瓶</v>
          </cell>
          <cell r="E1010" t="str">
            <v>味全</v>
          </cell>
          <cell r="F1010" t="str">
            <v>瓶</v>
          </cell>
        </row>
        <row r="1011">
          <cell r="B1011" t="str">
            <v>統一優酪乳1L</v>
          </cell>
          <cell r="C1011" t="str">
            <v>統一企業股份有限公司</v>
          </cell>
          <cell r="E1011" t="str">
            <v>芃呈</v>
          </cell>
          <cell r="F1011" t="str">
            <v>瓶</v>
          </cell>
        </row>
        <row r="1012">
          <cell r="B1012" t="str">
            <v>統一優酪乳2L</v>
          </cell>
          <cell r="C1012" t="str">
            <v>統一企業股份有限公司</v>
          </cell>
          <cell r="D1012" t="str">
            <v>1890CC</v>
          </cell>
          <cell r="E1012" t="str">
            <v>芃呈</v>
          </cell>
          <cell r="F1012" t="str">
            <v>瓶</v>
          </cell>
        </row>
        <row r="1013">
          <cell r="B1013" t="str">
            <v>植物優200G</v>
          </cell>
          <cell r="E1013" t="str">
            <v>現購王哥</v>
          </cell>
          <cell r="F1013" t="str">
            <v>個</v>
          </cell>
        </row>
        <row r="1014">
          <cell r="B1014" t="str">
            <v>養樂多蘋果汁</v>
          </cell>
          <cell r="C1014" t="str">
            <v>養樂多股份有限公司</v>
          </cell>
          <cell r="D1014">
            <v>1</v>
          </cell>
          <cell r="E1014" t="str">
            <v>雅可樂多</v>
          </cell>
          <cell r="F1014" t="str">
            <v>瓶</v>
          </cell>
        </row>
        <row r="1015">
          <cell r="B1015" t="str">
            <v>N戀柳橙汁200CC</v>
          </cell>
          <cell r="E1015" t="str">
            <v>開元</v>
          </cell>
          <cell r="F1015" t="str">
            <v>瓶</v>
          </cell>
        </row>
        <row r="1016">
          <cell r="B1016" t="str">
            <v>統一雞蛋布丁</v>
          </cell>
          <cell r="C1016" t="str">
            <v>統一企業股份有限公司</v>
          </cell>
          <cell r="E1016" t="str">
            <v>芃呈</v>
          </cell>
          <cell r="F1016" t="str">
            <v>個</v>
          </cell>
        </row>
        <row r="1017">
          <cell r="B1017" t="str">
            <v>福樂巧克力牛乳</v>
          </cell>
          <cell r="C1017" t="str">
            <v>佳乳食品股份有限公司</v>
          </cell>
          <cell r="D1017" t="str">
            <v>2L</v>
          </cell>
          <cell r="E1017" t="str">
            <v>興泰</v>
          </cell>
          <cell r="F1017" t="str">
            <v>瓶</v>
          </cell>
        </row>
        <row r="1018">
          <cell r="B1018" t="str">
            <v>N味全布丁@</v>
          </cell>
          <cell r="C1018" t="str">
            <v>味全食品工業股份有限公司</v>
          </cell>
          <cell r="E1018" t="str">
            <v>味全</v>
          </cell>
          <cell r="F1018" t="str">
            <v>個</v>
          </cell>
        </row>
        <row r="1019">
          <cell r="B1019" t="str">
            <v>N揚格優酪乳150G</v>
          </cell>
          <cell r="C1019" t="str">
            <v>揚格食品股份有限公司</v>
          </cell>
          <cell r="E1019" t="str">
            <v>芃呈</v>
          </cell>
          <cell r="F1019" t="str">
            <v>瓶</v>
          </cell>
        </row>
        <row r="1020">
          <cell r="B1020" t="str">
            <v>布丁</v>
          </cell>
          <cell r="C1020" t="str">
            <v>津悅食品有限公司</v>
          </cell>
          <cell r="D1020" t="str">
            <v>2k</v>
          </cell>
          <cell r="E1020" t="str">
            <v>津悅</v>
          </cell>
          <cell r="F1020" t="str">
            <v>盒</v>
          </cell>
        </row>
        <row r="1021">
          <cell r="B1021" t="str">
            <v>豆花2K</v>
          </cell>
          <cell r="C1021" t="str">
            <v>津悅食品有限公司</v>
          </cell>
          <cell r="D1021" t="str">
            <v>非基改</v>
          </cell>
          <cell r="E1021" t="str">
            <v>津悅</v>
          </cell>
          <cell r="F1021" t="str">
            <v>盒</v>
          </cell>
        </row>
        <row r="1022">
          <cell r="B1022" t="str">
            <v>N豆漿(百利</v>
          </cell>
          <cell r="E1022" t="str">
            <v>芃呈</v>
          </cell>
          <cell r="F1022" t="str">
            <v>瓶</v>
          </cell>
        </row>
        <row r="1023">
          <cell r="B1023" t="str">
            <v>統一蘋果牛奶1L</v>
          </cell>
          <cell r="C1023" t="str">
            <v>統一企業股份有限公司</v>
          </cell>
          <cell r="D1023" t="str">
            <v>930CC/瓶</v>
          </cell>
          <cell r="E1023" t="str">
            <v>芃呈</v>
          </cell>
          <cell r="F1023" t="str">
            <v>瓶</v>
          </cell>
        </row>
        <row r="1024">
          <cell r="B1024" t="str">
            <v>N味全優酪乳ABLS</v>
          </cell>
          <cell r="C1024" t="str">
            <v>味全食品工業股份有限公司</v>
          </cell>
          <cell r="D1024" t="str">
            <v>瓶/200CC</v>
          </cell>
          <cell r="E1024" t="str">
            <v>味全</v>
          </cell>
          <cell r="F1024" t="str">
            <v>瓶</v>
          </cell>
        </row>
        <row r="1025">
          <cell r="B1025" t="str">
            <v>統一巧克力奶</v>
          </cell>
          <cell r="C1025" t="str">
            <v>統一企業股份有限公司</v>
          </cell>
          <cell r="D1025" t="str">
            <v>235CC/瓶</v>
          </cell>
          <cell r="E1025" t="str">
            <v>芃呈</v>
          </cell>
          <cell r="F1025" t="str">
            <v>瓶</v>
          </cell>
        </row>
        <row r="1026">
          <cell r="B1026" t="str">
            <v>統一巧克力奶1L</v>
          </cell>
          <cell r="C1026" t="str">
            <v>統一企業股份有限公司</v>
          </cell>
          <cell r="D1026" t="str">
            <v>930CC/瓶</v>
          </cell>
          <cell r="E1026" t="str">
            <v>芃呈</v>
          </cell>
          <cell r="F1026" t="str">
            <v>瓶</v>
          </cell>
        </row>
        <row r="1027">
          <cell r="B1027" t="str">
            <v>N味全優酪乳150C</v>
          </cell>
          <cell r="C1027" t="str">
            <v>味全食品工業股份有限公司</v>
          </cell>
          <cell r="E1027" t="str">
            <v>味全</v>
          </cell>
          <cell r="F1027" t="str">
            <v>瓶</v>
          </cell>
        </row>
        <row r="1028">
          <cell r="B1028" t="str">
            <v>N味全巧克力牛奶</v>
          </cell>
          <cell r="C1028" t="str">
            <v>味全食品工業股份有限公司</v>
          </cell>
          <cell r="D1028" t="str">
            <v>瓶/974cc</v>
          </cell>
          <cell r="E1028" t="str">
            <v>味全</v>
          </cell>
          <cell r="F1028" t="str">
            <v>瓶</v>
          </cell>
        </row>
        <row r="1029">
          <cell r="B1029" t="str">
            <v>N味全自然果力1L</v>
          </cell>
          <cell r="C1029" t="str">
            <v>味全食品工業股份有限公司</v>
          </cell>
          <cell r="D1029" t="str">
            <v>葡萄</v>
          </cell>
          <cell r="E1029" t="str">
            <v>味全</v>
          </cell>
          <cell r="F1029" t="str">
            <v>瓶</v>
          </cell>
        </row>
        <row r="1030">
          <cell r="B1030" t="str">
            <v>N味全金穗豆漿1L</v>
          </cell>
          <cell r="C1030" t="str">
            <v>味全食品工業股份有限公司</v>
          </cell>
          <cell r="E1030" t="str">
            <v>味全</v>
          </cell>
          <cell r="F1030" t="str">
            <v>瓶</v>
          </cell>
        </row>
        <row r="1031">
          <cell r="B1031" t="str">
            <v>統一豆漿450CC</v>
          </cell>
          <cell r="C1031" t="str">
            <v>統一企業股份有限公司</v>
          </cell>
          <cell r="E1031" t="str">
            <v>芃呈</v>
          </cell>
          <cell r="F1031" t="str">
            <v>瓶</v>
          </cell>
        </row>
        <row r="1032">
          <cell r="B1032" t="str">
            <v>光泉豆漿(常溫</v>
          </cell>
          <cell r="C1032" t="str">
            <v>光泉牧場股份有限公司</v>
          </cell>
          <cell r="D1032" t="str">
            <v>瓶/195CC</v>
          </cell>
          <cell r="E1032" t="str">
            <v>光泉</v>
          </cell>
          <cell r="F1032" t="str">
            <v>瓶</v>
          </cell>
        </row>
        <row r="1033">
          <cell r="B1033" t="str">
            <v>光泉豆漿1857CC</v>
          </cell>
          <cell r="C1033" t="str">
            <v>光泉牧場股份有限公司</v>
          </cell>
          <cell r="D1033" t="str">
            <v>家庭號</v>
          </cell>
          <cell r="E1033" t="str">
            <v>光泉</v>
          </cell>
          <cell r="F1033" t="str">
            <v>瓶</v>
          </cell>
        </row>
        <row r="1034">
          <cell r="B1034" t="str">
            <v>光泉豆漿(冷藏</v>
          </cell>
          <cell r="C1034" t="str">
            <v>光泉牧場股份有限公司</v>
          </cell>
          <cell r="D1034" t="str">
            <v>195CC</v>
          </cell>
          <cell r="E1034" t="str">
            <v>光泉</v>
          </cell>
          <cell r="F1034" t="str">
            <v>瓶</v>
          </cell>
        </row>
        <row r="1035">
          <cell r="B1035" t="str">
            <v>光泉米漿(冷藏</v>
          </cell>
          <cell r="C1035" t="str">
            <v>光泉牧場股份有限公司</v>
          </cell>
          <cell r="D1035" t="str">
            <v>195CC</v>
          </cell>
          <cell r="E1035" t="str">
            <v>光泉</v>
          </cell>
          <cell r="F1035" t="str">
            <v>瓶</v>
          </cell>
        </row>
        <row r="1036">
          <cell r="B1036" t="str">
            <v>光泉米漿(常溫</v>
          </cell>
          <cell r="C1036" t="str">
            <v>光泉牧場股份有限公司</v>
          </cell>
          <cell r="D1036" t="str">
            <v>195CC</v>
          </cell>
          <cell r="E1036" t="str">
            <v>光泉</v>
          </cell>
          <cell r="F1036" t="str">
            <v>瓶</v>
          </cell>
        </row>
        <row r="1037">
          <cell r="B1037" t="str">
            <v>光泉豆漿1857CC</v>
          </cell>
          <cell r="C1037" t="str">
            <v>光泉牧場股份有限公司</v>
          </cell>
          <cell r="D1037" t="str">
            <v>直送</v>
          </cell>
          <cell r="E1037" t="str">
            <v>竣凰</v>
          </cell>
          <cell r="F1037" t="str">
            <v>瓶</v>
          </cell>
        </row>
        <row r="1038">
          <cell r="B1038" t="str">
            <v>黑豆奶(產銷履</v>
          </cell>
          <cell r="D1038" t="str">
            <v>170CC</v>
          </cell>
          <cell r="E1038" t="str">
            <v>現購</v>
          </cell>
          <cell r="F1038" t="str">
            <v>瓶</v>
          </cell>
          <cell r="H1038" t="str">
            <v>產銷履歷</v>
          </cell>
        </row>
        <row r="1039">
          <cell r="B1039" t="str">
            <v>黑豆奶(250ML</v>
          </cell>
          <cell r="D1039" t="str">
            <v>250ML</v>
          </cell>
          <cell r="E1039" t="str">
            <v>現購</v>
          </cell>
          <cell r="F1039" t="str">
            <v>瓶</v>
          </cell>
          <cell r="H1039" t="str">
            <v>產銷履歷</v>
          </cell>
        </row>
        <row r="1040">
          <cell r="B1040" t="str">
            <v>黃豆奶(250ML</v>
          </cell>
          <cell r="E1040" t="str">
            <v>現購</v>
          </cell>
          <cell r="F1040" t="str">
            <v>瓶</v>
          </cell>
        </row>
        <row r="1041">
          <cell r="B1041" t="str">
            <v>養樂多鮮奶</v>
          </cell>
          <cell r="C1041" t="str">
            <v>養樂多股份有限公司</v>
          </cell>
          <cell r="D1041" t="str">
            <v>130CC/瓶</v>
          </cell>
          <cell r="E1041" t="str">
            <v>雅可樂多</v>
          </cell>
          <cell r="F1041" t="str">
            <v>瓶</v>
          </cell>
          <cell r="H1041" t="str">
            <v>CAS台灣優良農產品</v>
          </cell>
          <cell r="I1041">
            <v>150601</v>
          </cell>
        </row>
        <row r="1042">
          <cell r="B1042" t="str">
            <v>養樂多鮮奶備</v>
          </cell>
          <cell r="C1042" t="str">
            <v>養樂多股份有限公司</v>
          </cell>
          <cell r="E1042" t="str">
            <v>雅可樂多</v>
          </cell>
          <cell r="F1042" t="str">
            <v>瓶</v>
          </cell>
        </row>
        <row r="1043">
          <cell r="B1043" t="str">
            <v>黃豆奶(產銷履</v>
          </cell>
          <cell r="E1043" t="str">
            <v>現購</v>
          </cell>
          <cell r="F1043" t="str">
            <v>瓶</v>
          </cell>
        </row>
        <row r="1044">
          <cell r="B1044" t="str">
            <v>光泉薏仁米漿(</v>
          </cell>
          <cell r="E1044" t="str">
            <v>光泉</v>
          </cell>
          <cell r="F1044" t="str">
            <v>瓶</v>
          </cell>
        </row>
        <row r="1045">
          <cell r="B1045" t="str">
            <v>光泉保久乳無糖</v>
          </cell>
          <cell r="E1045" t="str">
            <v>光泉</v>
          </cell>
          <cell r="F1045" t="str">
            <v>瓶</v>
          </cell>
        </row>
        <row r="1046">
          <cell r="B1046" t="str">
            <v>光泉保久乳低脂</v>
          </cell>
          <cell r="E1046" t="str">
            <v>光泉</v>
          </cell>
          <cell r="F1046" t="str">
            <v>瓶</v>
          </cell>
        </row>
        <row r="1047">
          <cell r="B1047" t="str">
            <v>光泉燕麥奶</v>
          </cell>
          <cell r="D1047" t="str">
            <v>200ML</v>
          </cell>
          <cell r="E1047" t="str">
            <v>光泉</v>
          </cell>
          <cell r="F1047" t="str">
            <v>瓶</v>
          </cell>
        </row>
        <row r="1048">
          <cell r="B1048" t="str">
            <v>光泉優酪乳</v>
          </cell>
          <cell r="C1048" t="str">
            <v>光泉牧場股份有限公司</v>
          </cell>
          <cell r="D1048" t="str">
            <v>200G</v>
          </cell>
          <cell r="E1048" t="str">
            <v>光泉</v>
          </cell>
          <cell r="F1048" t="str">
            <v>瓶</v>
          </cell>
        </row>
        <row r="1049">
          <cell r="B1049" t="str">
            <v>光泉優酪乳直送</v>
          </cell>
          <cell r="C1049" t="str">
            <v>光泉牧場股份有限公司</v>
          </cell>
          <cell r="D1049" t="str">
            <v>200G</v>
          </cell>
          <cell r="E1049" t="str">
            <v>竣凰</v>
          </cell>
          <cell r="F1049" t="str">
            <v>瓶</v>
          </cell>
        </row>
        <row r="1050">
          <cell r="B1050" t="str">
            <v>光泉鮮奶(直送</v>
          </cell>
          <cell r="C1050" t="str">
            <v>光泉牧場股份有限公司</v>
          </cell>
          <cell r="D1050" t="str">
            <v>195ML</v>
          </cell>
          <cell r="E1050" t="str">
            <v>光泉</v>
          </cell>
          <cell r="F1050" t="str">
            <v>瓶</v>
          </cell>
        </row>
        <row r="1051">
          <cell r="B1051" t="str">
            <v>光泉優酪乳直送</v>
          </cell>
          <cell r="C1051" t="str">
            <v>光泉牧場股份有限公司</v>
          </cell>
          <cell r="D1051" t="str">
            <v>200ML</v>
          </cell>
          <cell r="E1051" t="str">
            <v>光泉</v>
          </cell>
          <cell r="F1051" t="str">
            <v>瓶</v>
          </cell>
        </row>
        <row r="1052">
          <cell r="B1052" t="str">
            <v>光泉豆漿(常溫</v>
          </cell>
          <cell r="C1052" t="str">
            <v>光泉牧場股份有限公司</v>
          </cell>
          <cell r="D1052" t="str">
            <v>195ML</v>
          </cell>
          <cell r="E1052" t="str">
            <v>光泉</v>
          </cell>
          <cell r="F1052" t="str">
            <v>瓶</v>
          </cell>
        </row>
        <row r="1053">
          <cell r="B1053" t="str">
            <v>味全鮮奶</v>
          </cell>
          <cell r="D1053" t="str">
            <v>195ML</v>
          </cell>
          <cell r="E1053" t="str">
            <v>芃呈</v>
          </cell>
          <cell r="F1053" t="str">
            <v>瓶</v>
          </cell>
        </row>
        <row r="1054">
          <cell r="B1054" t="str">
            <v>味全鮮奶(直送</v>
          </cell>
          <cell r="D1054" t="str">
            <v>195ML</v>
          </cell>
          <cell r="E1054" t="str">
            <v>芃呈</v>
          </cell>
          <cell r="F1054" t="str">
            <v>瓶</v>
          </cell>
        </row>
        <row r="1055">
          <cell r="B1055" t="str">
            <v>味全優酪乳</v>
          </cell>
          <cell r="D1055" t="str">
            <v>150ML</v>
          </cell>
          <cell r="E1055" t="str">
            <v>芃呈</v>
          </cell>
          <cell r="F1055" t="str">
            <v>瓶</v>
          </cell>
        </row>
        <row r="1056">
          <cell r="B1056" t="str">
            <v>味全優酪乳直送</v>
          </cell>
          <cell r="D1056" t="str">
            <v>150ML</v>
          </cell>
          <cell r="E1056" t="str">
            <v>芃呈</v>
          </cell>
          <cell r="F1056" t="str">
            <v>瓶</v>
          </cell>
        </row>
        <row r="1057">
          <cell r="B1057" t="str">
            <v>無糖優酪乳直送</v>
          </cell>
          <cell r="D1057" t="str">
            <v>150ML</v>
          </cell>
          <cell r="E1057" t="str">
            <v>芃呈</v>
          </cell>
          <cell r="F1057" t="str">
            <v>瓶</v>
          </cell>
        </row>
        <row r="1058">
          <cell r="B1058" t="str">
            <v>無糖優酪乳</v>
          </cell>
          <cell r="D1058" t="str">
            <v>150ML</v>
          </cell>
          <cell r="E1058" t="str">
            <v>芃呈</v>
          </cell>
          <cell r="F1058" t="str">
            <v>瓶</v>
          </cell>
        </row>
        <row r="1059">
          <cell r="B1059" t="str">
            <v>N揚格優格</v>
          </cell>
          <cell r="C1059" t="str">
            <v>揚格食品股份有限公司</v>
          </cell>
          <cell r="E1059" t="str">
            <v>芃呈</v>
          </cell>
          <cell r="F1059" t="str">
            <v>個</v>
          </cell>
        </row>
        <row r="1060">
          <cell r="B1060" t="str">
            <v>N味全黑豆漿</v>
          </cell>
          <cell r="C1060" t="str">
            <v>味全食品工業股份有限公司</v>
          </cell>
          <cell r="D1060" t="str">
            <v>24瓶</v>
          </cell>
          <cell r="E1060" t="str">
            <v>味全</v>
          </cell>
          <cell r="F1060" t="str">
            <v>瓶</v>
          </cell>
        </row>
        <row r="1061">
          <cell r="B1061" t="str">
            <v>N乳酪蛋糕8吋</v>
          </cell>
          <cell r="C1061" t="str">
            <v>生楓西點麵包店</v>
          </cell>
          <cell r="E1061" t="str">
            <v>生楓</v>
          </cell>
          <cell r="F1061" t="str">
            <v>個</v>
          </cell>
        </row>
        <row r="1062">
          <cell r="B1062" t="str">
            <v>N乳酪蛋糕</v>
          </cell>
          <cell r="C1062" t="str">
            <v>生楓西點麵包店</v>
          </cell>
          <cell r="E1062" t="str">
            <v>生楓</v>
          </cell>
          <cell r="F1062" t="str">
            <v>條</v>
          </cell>
        </row>
        <row r="1063">
          <cell r="B1063" t="str">
            <v>N乳酪蛋糕(純</v>
          </cell>
          <cell r="C1063" t="str">
            <v>生楓西點麵包店</v>
          </cell>
          <cell r="D1063" t="str">
            <v>(橢圓形)</v>
          </cell>
          <cell r="E1063" t="str">
            <v>生楓</v>
          </cell>
          <cell r="F1063" t="str">
            <v>盒</v>
          </cell>
        </row>
        <row r="1064">
          <cell r="B1064" t="str">
            <v>N乳酪麵包</v>
          </cell>
          <cell r="C1064" t="str">
            <v>生楓西點麵包店</v>
          </cell>
          <cell r="E1064" t="str">
            <v>生楓</v>
          </cell>
          <cell r="F1064" t="str">
            <v>個</v>
          </cell>
        </row>
        <row r="1065">
          <cell r="B1065" t="str">
            <v>乳香世家1L</v>
          </cell>
          <cell r="C1065" t="str">
            <v>光泉牧場股份有限公司</v>
          </cell>
          <cell r="D1065" t="str">
            <v>1000CC/瓶</v>
          </cell>
          <cell r="E1065" t="str">
            <v>光泉</v>
          </cell>
          <cell r="F1065" t="str">
            <v>瓶</v>
          </cell>
        </row>
        <row r="1066">
          <cell r="B1066" t="str">
            <v>義美鮮奶1L</v>
          </cell>
          <cell r="C1066" t="str">
            <v>義美食品股份有限公司</v>
          </cell>
          <cell r="E1066" t="str">
            <v>現購王哥</v>
          </cell>
          <cell r="F1066" t="str">
            <v>瓶</v>
          </cell>
          <cell r="H1066" t="str">
            <v>CAS台灣優良農產品</v>
          </cell>
          <cell r="I1066">
            <v>151001</v>
          </cell>
        </row>
        <row r="1067">
          <cell r="B1067" t="str">
            <v>義美鮮奶2L</v>
          </cell>
          <cell r="C1067" t="str">
            <v>義美食品股份有限公司</v>
          </cell>
          <cell r="E1067" t="str">
            <v>現購王哥</v>
          </cell>
          <cell r="F1067" t="str">
            <v>瓶</v>
          </cell>
          <cell r="H1067" t="str">
            <v>CAS台灣優良農產品</v>
          </cell>
          <cell r="I1067">
            <v>151001</v>
          </cell>
        </row>
        <row r="1068">
          <cell r="B1068" t="str">
            <v>義美布丁</v>
          </cell>
          <cell r="C1068" t="str">
            <v>義美食品股份有限公司</v>
          </cell>
          <cell r="E1068" t="str">
            <v>現購王哥</v>
          </cell>
          <cell r="F1068" t="str">
            <v>個</v>
          </cell>
        </row>
        <row r="1069">
          <cell r="B1069" t="str">
            <v>義美布丁</v>
          </cell>
          <cell r="C1069" t="str">
            <v>義美食品股份有限公司</v>
          </cell>
          <cell r="E1069" t="str">
            <v>祥美</v>
          </cell>
          <cell r="F1069" t="str">
            <v>個</v>
          </cell>
        </row>
        <row r="1070">
          <cell r="B1070" t="str">
            <v>統一麥芽牛奶1L</v>
          </cell>
          <cell r="C1070" t="str">
            <v>統一企業股份有限公司</v>
          </cell>
          <cell r="D1070" t="str">
            <v>930CC</v>
          </cell>
          <cell r="E1070" t="str">
            <v>芃呈</v>
          </cell>
          <cell r="F1070" t="str">
            <v>瓶</v>
          </cell>
        </row>
        <row r="1071">
          <cell r="B1071" t="str">
            <v>光泉優酪乳1L</v>
          </cell>
          <cell r="C1071" t="str">
            <v>光泉牧場股份有限公司</v>
          </cell>
          <cell r="E1071" t="str">
            <v>光泉</v>
          </cell>
          <cell r="F1071" t="str">
            <v>瓶</v>
          </cell>
        </row>
        <row r="1072">
          <cell r="B1072" t="str">
            <v>光泉低脂優酪乳</v>
          </cell>
          <cell r="C1072" t="str">
            <v>光泉牧場股份有限公司</v>
          </cell>
          <cell r="D1072" t="str">
            <v>940G</v>
          </cell>
          <cell r="E1072" t="str">
            <v>光泉</v>
          </cell>
          <cell r="F1072" t="str">
            <v>瓶</v>
          </cell>
        </row>
        <row r="1073">
          <cell r="B1073" t="str">
            <v>光泉優酪乳草莓</v>
          </cell>
          <cell r="C1073" t="str">
            <v>光泉牧場股份有限公司</v>
          </cell>
          <cell r="D1073" t="str">
            <v>940G</v>
          </cell>
          <cell r="E1073" t="str">
            <v>光泉</v>
          </cell>
          <cell r="F1073" t="str">
            <v>瓶</v>
          </cell>
        </row>
        <row r="1074">
          <cell r="B1074" t="str">
            <v>統一大布丁</v>
          </cell>
          <cell r="C1074" t="str">
            <v>統一企業股份有限公司</v>
          </cell>
          <cell r="E1074" t="str">
            <v>芃呈</v>
          </cell>
          <cell r="F1074" t="str">
            <v>個</v>
          </cell>
        </row>
        <row r="1075">
          <cell r="B1075" t="str">
            <v>光泉保久乳原味</v>
          </cell>
          <cell r="C1075" t="str">
            <v>光泉牧場股份有限公司</v>
          </cell>
          <cell r="E1075" t="str">
            <v>光泉</v>
          </cell>
          <cell r="F1075" t="str">
            <v>瓶</v>
          </cell>
        </row>
        <row r="1076">
          <cell r="B1076" t="str">
            <v>光泉珍穀堅果乳</v>
          </cell>
          <cell r="E1076" t="str">
            <v>光泉</v>
          </cell>
          <cell r="F1076" t="str">
            <v>瓶</v>
          </cell>
        </row>
        <row r="1077">
          <cell r="B1077" t="str">
            <v>光泉黑芝麻牛乳</v>
          </cell>
          <cell r="E1077" t="str">
            <v>光泉</v>
          </cell>
          <cell r="F1077" t="str">
            <v>瓶</v>
          </cell>
        </row>
        <row r="1078">
          <cell r="B1078" t="str">
            <v>瑞穗鮮乳1L</v>
          </cell>
          <cell r="C1078" t="str">
            <v>統一企業股份有限公司</v>
          </cell>
          <cell r="E1078" t="str">
            <v>芃呈</v>
          </cell>
          <cell r="F1078" t="str">
            <v>瓶</v>
          </cell>
        </row>
        <row r="1079">
          <cell r="B1079" t="str">
            <v>瑞穗鮮奶吐司</v>
          </cell>
          <cell r="C1079" t="str">
            <v>統一企業股份有限公司</v>
          </cell>
          <cell r="E1079" t="str">
            <v>芃呈</v>
          </cell>
          <cell r="F1079" t="str">
            <v>條</v>
          </cell>
        </row>
        <row r="1080">
          <cell r="B1080" t="str">
            <v>N味全原味保久乳</v>
          </cell>
          <cell r="C1080" t="str">
            <v>味全食品工業股份有限公司</v>
          </cell>
          <cell r="D1080" t="str">
            <v>24入</v>
          </cell>
          <cell r="E1080" t="str">
            <v>味全</v>
          </cell>
          <cell r="F1080" t="str">
            <v>個</v>
          </cell>
        </row>
        <row r="1081">
          <cell r="B1081" t="str">
            <v>N味全果汁保久乳</v>
          </cell>
          <cell r="C1081" t="str">
            <v>味全食品工業股份有限公司</v>
          </cell>
          <cell r="E1081" t="str">
            <v>味全</v>
          </cell>
          <cell r="F1081" t="str">
            <v>瓶</v>
          </cell>
        </row>
        <row r="1082">
          <cell r="B1082" t="str">
            <v>N味全巧克保久乳</v>
          </cell>
          <cell r="C1082" t="str">
            <v>味全食品工業股份有限公司</v>
          </cell>
          <cell r="D1082" t="str">
            <v>24入</v>
          </cell>
          <cell r="E1082" t="str">
            <v>味全</v>
          </cell>
          <cell r="F1082" t="str">
            <v>個</v>
          </cell>
        </row>
        <row r="1083">
          <cell r="B1083" t="str">
            <v>N味全蘋果保久乳</v>
          </cell>
          <cell r="C1083" t="str">
            <v>味全食品工業股份有限公司</v>
          </cell>
          <cell r="D1083" t="str">
            <v>24入</v>
          </cell>
          <cell r="E1083" t="str">
            <v>味全</v>
          </cell>
          <cell r="F1083" t="str">
            <v>個</v>
          </cell>
        </row>
        <row r="1084">
          <cell r="B1084" t="str">
            <v>養樂多優酪乳</v>
          </cell>
          <cell r="C1084" t="str">
            <v>養樂多股份有限公司</v>
          </cell>
          <cell r="D1084" t="str">
            <v>130CC/瓶</v>
          </cell>
          <cell r="E1084" t="str">
            <v>雅可樂多</v>
          </cell>
          <cell r="F1084" t="str">
            <v>瓶</v>
          </cell>
        </row>
        <row r="1085">
          <cell r="B1085" t="str">
            <v>減糖優酪乳(養</v>
          </cell>
          <cell r="C1085" t="str">
            <v>養樂多股份有限公司</v>
          </cell>
          <cell r="E1085" t="str">
            <v>雅可樂多</v>
          </cell>
          <cell r="F1085" t="str">
            <v>瓶</v>
          </cell>
        </row>
        <row r="1086">
          <cell r="B1086" t="str">
            <v>冠多優酪乳</v>
          </cell>
          <cell r="D1086" t="str">
            <v>120ML</v>
          </cell>
          <cell r="E1086" t="str">
            <v>億爾展</v>
          </cell>
          <cell r="F1086" t="str">
            <v>瓶</v>
          </cell>
        </row>
        <row r="1087">
          <cell r="B1087" t="str">
            <v>養樂多優酪乳備</v>
          </cell>
          <cell r="C1087" t="str">
            <v>養樂多股份有限公司</v>
          </cell>
          <cell r="E1087" t="str">
            <v>雅可樂多</v>
          </cell>
          <cell r="F1087" t="str">
            <v>瓶</v>
          </cell>
        </row>
        <row r="1088">
          <cell r="B1088" t="str">
            <v>減糖優酪乳備</v>
          </cell>
          <cell r="C1088" t="str">
            <v>養樂多股份有限公司</v>
          </cell>
          <cell r="E1088" t="str">
            <v>雅可樂多</v>
          </cell>
          <cell r="F1088" t="str">
            <v>瓶</v>
          </cell>
        </row>
        <row r="1089">
          <cell r="B1089" t="str">
            <v>無糖優酪乳(養</v>
          </cell>
          <cell r="E1089" t="str">
            <v>雅可樂多</v>
          </cell>
          <cell r="F1089" t="str">
            <v>瓶</v>
          </cell>
        </row>
        <row r="1090">
          <cell r="B1090" t="str">
            <v>無糖優酪乳備品</v>
          </cell>
          <cell r="D1090" t="str">
            <v>綠色瓶</v>
          </cell>
          <cell r="E1090" t="str">
            <v>雅可樂多</v>
          </cell>
          <cell r="F1090" t="str">
            <v>瓶</v>
          </cell>
        </row>
        <row r="1091">
          <cell r="B1091" t="str">
            <v>光泉鮮奶</v>
          </cell>
          <cell r="C1091" t="str">
            <v>光泉牧場股份有限公司</v>
          </cell>
          <cell r="D1091" t="str">
            <v>195cc</v>
          </cell>
          <cell r="E1091" t="str">
            <v>光泉</v>
          </cell>
          <cell r="F1091" t="str">
            <v>瓶</v>
          </cell>
          <cell r="H1091" t="str">
            <v>CAS台灣優良農產品</v>
          </cell>
          <cell r="I1091">
            <v>150301</v>
          </cell>
        </row>
        <row r="1092">
          <cell r="B1092" t="str">
            <v>光泉鮮奶936CC</v>
          </cell>
          <cell r="C1092" t="str">
            <v>光泉牧場股份有限公司</v>
          </cell>
          <cell r="E1092" t="str">
            <v>光泉</v>
          </cell>
          <cell r="F1092" t="str">
            <v>瓶</v>
          </cell>
          <cell r="H1092" t="str">
            <v>CAS台灣優良農產品</v>
          </cell>
          <cell r="I1092">
            <v>150301</v>
          </cell>
        </row>
        <row r="1093">
          <cell r="B1093" t="str">
            <v>光泉果汁牛奶</v>
          </cell>
          <cell r="C1093" t="str">
            <v>光泉牧場股份有限公司</v>
          </cell>
          <cell r="D1093" t="str">
            <v>瓶/980G</v>
          </cell>
          <cell r="E1093" t="str">
            <v>光泉</v>
          </cell>
          <cell r="F1093" t="str">
            <v>瓶</v>
          </cell>
        </row>
        <row r="1094">
          <cell r="B1094" t="str">
            <v>光泉麥芽牛奶1L</v>
          </cell>
          <cell r="C1094" t="str">
            <v>光泉牧場股份有限公司</v>
          </cell>
          <cell r="E1094" t="str">
            <v>光泉</v>
          </cell>
          <cell r="F1094" t="str">
            <v>瓶</v>
          </cell>
        </row>
        <row r="1095">
          <cell r="B1095" t="str">
            <v>光泉鮮奶(紙盒</v>
          </cell>
          <cell r="D1095" t="str">
            <v>936CC</v>
          </cell>
          <cell r="E1095" t="str">
            <v>光泉</v>
          </cell>
          <cell r="F1095" t="str">
            <v>瓶</v>
          </cell>
        </row>
        <row r="1096">
          <cell r="B1096" t="str">
            <v>光泉燕麥奶</v>
          </cell>
          <cell r="C1096" t="str">
            <v>光泉牧場股份有限公司</v>
          </cell>
          <cell r="D1096" t="str">
            <v>936ML</v>
          </cell>
          <cell r="E1096" t="str">
            <v>光泉</v>
          </cell>
          <cell r="F1096" t="str">
            <v>瓶</v>
          </cell>
        </row>
        <row r="1097">
          <cell r="B1097" t="str">
            <v>光泉燕麥奶936</v>
          </cell>
          <cell r="D1097" t="str">
            <v>936ML</v>
          </cell>
          <cell r="E1097" t="str">
            <v>光泉</v>
          </cell>
          <cell r="F1097" t="str">
            <v>瓶</v>
          </cell>
        </row>
        <row r="1098">
          <cell r="B1098" t="str">
            <v>統一AB優酪乳</v>
          </cell>
          <cell r="C1098" t="str">
            <v>統一企業股份有限公司</v>
          </cell>
          <cell r="D1098" t="str">
            <v>瓶/230CC</v>
          </cell>
          <cell r="E1098" t="str">
            <v>芃呈</v>
          </cell>
          <cell r="F1098" t="str">
            <v>瓶</v>
          </cell>
        </row>
        <row r="1099">
          <cell r="B1099" t="str">
            <v>豐力富奶粉6入</v>
          </cell>
          <cell r="C1099" t="str">
            <v>FONTERRA</v>
          </cell>
          <cell r="D1099" t="str">
            <v>箱/6罐/2.4KG</v>
          </cell>
          <cell r="E1099" t="str">
            <v>現購王哥</v>
          </cell>
          <cell r="F1099" t="str">
            <v>罐</v>
          </cell>
        </row>
        <row r="1100">
          <cell r="B1100" t="str">
            <v>味全香豆奶</v>
          </cell>
          <cell r="C1100" t="str">
            <v>味全食品工業股份有限公司</v>
          </cell>
          <cell r="D1100" t="str">
            <v>24入</v>
          </cell>
          <cell r="E1100" t="str">
            <v>現購王哥</v>
          </cell>
          <cell r="F1100" t="str">
            <v>瓶</v>
          </cell>
        </row>
        <row r="1101">
          <cell r="B1101" t="str">
            <v>光泉黑豆豆漿1L</v>
          </cell>
          <cell r="D1101" t="str">
            <v>黑豆無糖</v>
          </cell>
          <cell r="E1101" t="str">
            <v>光泉</v>
          </cell>
          <cell r="F1101" t="str">
            <v>瓶</v>
          </cell>
        </row>
        <row r="1102">
          <cell r="B1102" t="str">
            <v>光泉黑豆豆漿2L</v>
          </cell>
          <cell r="D1102" t="str">
            <v>黑豆無糖</v>
          </cell>
          <cell r="E1102" t="str">
            <v>光泉</v>
          </cell>
          <cell r="F1102" t="str">
            <v>瓶</v>
          </cell>
        </row>
        <row r="1103">
          <cell r="B1103" t="str">
            <v>光泉黑豆漿400</v>
          </cell>
          <cell r="D1103" t="str">
            <v>黑芝麻</v>
          </cell>
          <cell r="E1103" t="str">
            <v>光泉</v>
          </cell>
          <cell r="F1103" t="str">
            <v>瓶</v>
          </cell>
        </row>
        <row r="1104">
          <cell r="B1104" t="str">
            <v>N林鳳營鮮奶@</v>
          </cell>
          <cell r="C1104" t="str">
            <v>味全食品工業股份有限公司</v>
          </cell>
          <cell r="D1104" t="str">
            <v>974cc</v>
          </cell>
          <cell r="E1104" t="str">
            <v>味全</v>
          </cell>
          <cell r="F1104" t="str">
            <v>瓶</v>
          </cell>
        </row>
        <row r="1105">
          <cell r="B1105" t="str">
            <v>N林鳳營鮮奶2L@</v>
          </cell>
          <cell r="C1105" t="str">
            <v>味全食品工業股份有限公司</v>
          </cell>
          <cell r="D1105" t="str">
            <v>家庭號2L</v>
          </cell>
          <cell r="E1105" t="str">
            <v>味全</v>
          </cell>
          <cell r="F1105" t="str">
            <v>瓶</v>
          </cell>
        </row>
        <row r="1106">
          <cell r="B1106" t="str">
            <v>巧克力奶粉1K</v>
          </cell>
          <cell r="C1106" t="str">
            <v>味全食品工業股份有限公司</v>
          </cell>
          <cell r="D1106" t="str">
            <v>包/1KG</v>
          </cell>
          <cell r="E1106" t="str">
            <v>豐輝</v>
          </cell>
          <cell r="F1106" t="str">
            <v>包</v>
          </cell>
        </row>
        <row r="1107">
          <cell r="B1107" t="str">
            <v>巧克力奶粉400G</v>
          </cell>
          <cell r="C1107" t="str">
            <v>味全食品工業股份有限公司</v>
          </cell>
          <cell r="D1107" t="str">
            <v>400G</v>
          </cell>
          <cell r="E1107" t="str">
            <v>豐輝</v>
          </cell>
          <cell r="F1107" t="str">
            <v>包</v>
          </cell>
        </row>
        <row r="1108">
          <cell r="B1108" t="str">
            <v>巧克力奶粉</v>
          </cell>
          <cell r="C1108" t="str">
            <v>味全食品工業股份有限公司</v>
          </cell>
          <cell r="D1108" t="str">
            <v>2KG/袋</v>
          </cell>
          <cell r="E1108" t="str">
            <v>豐輝</v>
          </cell>
          <cell r="F1108" t="str">
            <v>袋</v>
          </cell>
        </row>
        <row r="1109">
          <cell r="B1109" t="str">
            <v>N津津蘋果汁100%</v>
          </cell>
          <cell r="C1109" t="str">
            <v>津津股份有限公司</v>
          </cell>
          <cell r="E1109" t="str">
            <v>現購</v>
          </cell>
          <cell r="F1109" t="str">
            <v>瓶</v>
          </cell>
        </row>
        <row r="1110">
          <cell r="B1110" t="str">
            <v>N津津葡萄汁100%</v>
          </cell>
          <cell r="C1110" t="str">
            <v>津津股份有限公司</v>
          </cell>
          <cell r="E1110" t="str">
            <v>現購</v>
          </cell>
          <cell r="F1110" t="str">
            <v>瓶</v>
          </cell>
        </row>
        <row r="1111">
          <cell r="B1111" t="str">
            <v>N津津果汁100%</v>
          </cell>
          <cell r="C1111" t="str">
            <v>津津股份有限公司</v>
          </cell>
          <cell r="E1111" t="str">
            <v>現購</v>
          </cell>
          <cell r="F1111" t="str">
            <v>瓶</v>
          </cell>
        </row>
        <row r="1112">
          <cell r="B1112" t="str">
            <v>黑松蘋果汁100%</v>
          </cell>
          <cell r="D1112" t="str">
            <v>250cc</v>
          </cell>
          <cell r="E1112" t="str">
            <v>現購</v>
          </cell>
          <cell r="F1112" t="str">
            <v>瓶</v>
          </cell>
        </row>
        <row r="1113">
          <cell r="B1113" t="str">
            <v>黑松柳橙汁100%</v>
          </cell>
          <cell r="D1113" t="str">
            <v>250cc</v>
          </cell>
          <cell r="E1113" t="str">
            <v>現購</v>
          </cell>
          <cell r="F1113" t="str">
            <v>瓶</v>
          </cell>
        </row>
        <row r="1114">
          <cell r="B1114" t="str">
            <v>克寧奶粉2.3K</v>
          </cell>
          <cell r="C1114" t="str">
            <v>台灣雀巢股份有限公司</v>
          </cell>
          <cell r="E1114" t="str">
            <v>現購王哥</v>
          </cell>
          <cell r="F1114" t="str">
            <v>罐</v>
          </cell>
        </row>
        <row r="1115">
          <cell r="B1115" t="str">
            <v>草莓奶粉1000G</v>
          </cell>
          <cell r="C1115" t="str">
            <v>味全食品工業股份有限公司</v>
          </cell>
          <cell r="E1115" t="str">
            <v>現購王哥</v>
          </cell>
          <cell r="F1115" t="str">
            <v>罐</v>
          </cell>
        </row>
        <row r="1116">
          <cell r="B1116" t="str">
            <v>巧克力奶粉1K</v>
          </cell>
          <cell r="C1116" t="str">
            <v>味全食品工業股份有限公司</v>
          </cell>
          <cell r="E1116" t="str">
            <v>現購王哥</v>
          </cell>
          <cell r="F1116" t="str">
            <v>罐</v>
          </cell>
        </row>
        <row r="1117">
          <cell r="B1117" t="str">
            <v>克寧奶粉800G</v>
          </cell>
          <cell r="C1117" t="str">
            <v>台灣雀巢股份有限公司</v>
          </cell>
          <cell r="E1117" t="str">
            <v>現購王哥</v>
          </cell>
          <cell r="F1117" t="str">
            <v>罐</v>
          </cell>
        </row>
        <row r="1118">
          <cell r="B1118" t="str">
            <v>N克寧奶粉1.5K</v>
          </cell>
          <cell r="C1118" t="str">
            <v>台灣雀巢股份有限公司</v>
          </cell>
          <cell r="E1118" t="str">
            <v>現購王哥</v>
          </cell>
          <cell r="F1118" t="str">
            <v>罐</v>
          </cell>
        </row>
        <row r="1119">
          <cell r="B1119" t="str">
            <v>克寧奶粉2K</v>
          </cell>
          <cell r="C1119" t="str">
            <v>台灣雀巢股份有限公司</v>
          </cell>
          <cell r="E1119" t="str">
            <v>現購王哥</v>
          </cell>
          <cell r="F1119" t="str">
            <v>罐</v>
          </cell>
        </row>
        <row r="1120">
          <cell r="B1120" t="str">
            <v>紅牛全脂奶粉</v>
          </cell>
          <cell r="C1120" t="str">
            <v>味全食品工業股份有限公司</v>
          </cell>
          <cell r="E1120" t="str">
            <v>現購王哥</v>
          </cell>
          <cell r="F1120" t="str">
            <v>包</v>
          </cell>
        </row>
        <row r="1121">
          <cell r="B1121" t="str">
            <v>果汁奶粉1000G</v>
          </cell>
          <cell r="C1121" t="str">
            <v>味全食品工業股份有限公司</v>
          </cell>
          <cell r="E1121" t="str">
            <v>現購王哥</v>
          </cell>
          <cell r="F1121" t="str">
            <v>罐</v>
          </cell>
        </row>
        <row r="1122">
          <cell r="B1122" t="str">
            <v>安佳全脂奶粉</v>
          </cell>
          <cell r="C1122" t="str">
            <v>香港商遠東恆天然乳品有限公司台灣分公司</v>
          </cell>
          <cell r="D1122" t="str">
            <v>包/25KG</v>
          </cell>
          <cell r="E1122" t="str">
            <v>現購王哥</v>
          </cell>
          <cell r="F1122" t="str">
            <v>包</v>
          </cell>
        </row>
        <row r="1123">
          <cell r="B1123" t="str">
            <v>舒跑600CC</v>
          </cell>
          <cell r="C1123" t="str">
            <v>維他露食品股份有限公司</v>
          </cell>
          <cell r="E1123" t="str">
            <v>現購</v>
          </cell>
          <cell r="F1123" t="str">
            <v>瓶</v>
          </cell>
        </row>
        <row r="1124">
          <cell r="B1124" t="str">
            <v>起司粉</v>
          </cell>
          <cell r="E1124" t="str">
            <v>現購王哥</v>
          </cell>
          <cell r="F1124" t="str">
            <v>罐</v>
          </cell>
        </row>
        <row r="1125">
          <cell r="B1125" t="str">
            <v>起司粉1k</v>
          </cell>
          <cell r="E1125" t="str">
            <v>全國</v>
          </cell>
          <cell r="F1125" t="str">
            <v>包</v>
          </cell>
        </row>
        <row r="1126">
          <cell r="B1126" t="str">
            <v>胡麻醬(穀盛</v>
          </cell>
          <cell r="D1126" t="str">
            <v>1k</v>
          </cell>
          <cell r="E1126" t="str">
            <v>全國</v>
          </cell>
          <cell r="F1126" t="str">
            <v>瓶</v>
          </cell>
        </row>
        <row r="1127">
          <cell r="B1127" t="str">
            <v>胡麻醬(進口</v>
          </cell>
          <cell r="D1127" t="str">
            <v>1k</v>
          </cell>
          <cell r="E1127" t="str">
            <v>現購王哥</v>
          </cell>
          <cell r="F1127" t="str">
            <v>瓶</v>
          </cell>
        </row>
        <row r="1128">
          <cell r="B1128" t="str">
            <v>胡麻醬(桂冠</v>
          </cell>
          <cell r="D1128" t="str">
            <v>6入</v>
          </cell>
          <cell r="E1128" t="str">
            <v>桂冠</v>
          </cell>
          <cell r="F1128" t="str">
            <v>袋</v>
          </cell>
        </row>
        <row r="1129">
          <cell r="B1129" t="str">
            <v>打拋醬</v>
          </cell>
          <cell r="D1129" t="str">
            <v>454g/瓶</v>
          </cell>
          <cell r="E1129" t="str">
            <v>現購王哥</v>
          </cell>
          <cell r="F1129" t="str">
            <v>瓶</v>
          </cell>
        </row>
        <row r="1130">
          <cell r="B1130" t="str">
            <v>五味醬</v>
          </cell>
          <cell r="E1130" t="str">
            <v>定翔</v>
          </cell>
          <cell r="F1130" t="str">
            <v>瓶</v>
          </cell>
        </row>
        <row r="1131">
          <cell r="B1131" t="str">
            <v>味全巧克力奶粉</v>
          </cell>
          <cell r="C1131" t="str">
            <v>味全食品工業股份有限公司</v>
          </cell>
          <cell r="D1131" t="str">
            <v>包/1KG</v>
          </cell>
          <cell r="E1131" t="str">
            <v>豐輝</v>
          </cell>
          <cell r="F1131" t="str">
            <v>包</v>
          </cell>
        </row>
        <row r="1132">
          <cell r="B1132" t="str">
            <v>味全巧克力奶粉</v>
          </cell>
          <cell r="C1132" t="str">
            <v>味全食品工業股份有限公司</v>
          </cell>
          <cell r="D1132" t="str">
            <v>0.4K/包</v>
          </cell>
          <cell r="E1132" t="str">
            <v>豐輝</v>
          </cell>
          <cell r="F1132" t="str">
            <v>包</v>
          </cell>
        </row>
        <row r="1133">
          <cell r="B1133" t="str">
            <v>味全果汁奶粉</v>
          </cell>
          <cell r="C1133" t="str">
            <v>味全食品工業股份有限公司</v>
          </cell>
          <cell r="D1133" t="str">
            <v>1K/包</v>
          </cell>
          <cell r="E1133" t="str">
            <v>豐輝</v>
          </cell>
          <cell r="F1133" t="str">
            <v>包</v>
          </cell>
        </row>
        <row r="1134">
          <cell r="B1134" t="str">
            <v>味全原味奶粉1K</v>
          </cell>
          <cell r="C1134" t="str">
            <v>味全食品工業股份有限公司</v>
          </cell>
          <cell r="D1134" t="str">
            <v>2K/盒</v>
          </cell>
          <cell r="E1134" t="str">
            <v>豐輝</v>
          </cell>
          <cell r="F1134" t="str">
            <v>包</v>
          </cell>
        </row>
        <row r="1135">
          <cell r="B1135" t="str">
            <v>味全果汁奶粉</v>
          </cell>
          <cell r="C1135" t="str">
            <v>味全食品工業股份有限公司</v>
          </cell>
          <cell r="D1135" t="str">
            <v>1000G/罐</v>
          </cell>
          <cell r="E1135" t="str">
            <v>現購王哥</v>
          </cell>
          <cell r="F1135" t="str">
            <v>罐</v>
          </cell>
        </row>
        <row r="1136">
          <cell r="B1136" t="str">
            <v>味全全脂奶粉</v>
          </cell>
          <cell r="C1136" t="str">
            <v>味全食品工業股份有限公司</v>
          </cell>
          <cell r="D1136" t="str">
            <v>2K/包</v>
          </cell>
          <cell r="E1136" t="str">
            <v>豐輝</v>
          </cell>
          <cell r="F1136" t="str">
            <v>包</v>
          </cell>
        </row>
        <row r="1137">
          <cell r="B1137" t="str">
            <v>果汁奶粉1K</v>
          </cell>
          <cell r="C1137" t="str">
            <v>味全食品工業股份有限公司</v>
          </cell>
          <cell r="D1137" t="str">
            <v>包/1KG</v>
          </cell>
          <cell r="E1137" t="str">
            <v>現購王哥</v>
          </cell>
          <cell r="F1137" t="str">
            <v>包</v>
          </cell>
        </row>
        <row r="1138">
          <cell r="B1138" t="str">
            <v>果汁奶粉400G</v>
          </cell>
          <cell r="C1138" t="str">
            <v>味全食品工業股份有限公司</v>
          </cell>
          <cell r="D1138" t="str">
            <v>0.4K/包</v>
          </cell>
          <cell r="E1138" t="str">
            <v>現購王哥</v>
          </cell>
          <cell r="F1138" t="str">
            <v>包</v>
          </cell>
        </row>
        <row r="1139">
          <cell r="B1139" t="str">
            <v>N原味奶粉1K</v>
          </cell>
          <cell r="D1139" t="str">
            <v>包/1KG</v>
          </cell>
          <cell r="E1139" t="str">
            <v>豐輝</v>
          </cell>
          <cell r="F1139" t="str">
            <v>包</v>
          </cell>
        </row>
        <row r="1140">
          <cell r="B1140" t="str">
            <v>N原味奶粉400G</v>
          </cell>
          <cell r="D1140" t="str">
            <v>包/0.4KG</v>
          </cell>
          <cell r="E1140" t="str">
            <v>現購王哥</v>
          </cell>
          <cell r="F1140" t="str">
            <v>包</v>
          </cell>
        </row>
        <row r="1141">
          <cell r="B1141" t="str">
            <v>N原味奶粉</v>
          </cell>
          <cell r="D1141" t="str">
            <v>2K/包</v>
          </cell>
          <cell r="E1141" t="str">
            <v>豐輝</v>
          </cell>
          <cell r="F1141" t="str">
            <v>盒</v>
          </cell>
        </row>
        <row r="1142">
          <cell r="B1142" t="str">
            <v>N原味奶粉1K</v>
          </cell>
          <cell r="E1142" t="str">
            <v>現購王哥</v>
          </cell>
          <cell r="F1142" t="str">
            <v>包</v>
          </cell>
        </row>
        <row r="1143">
          <cell r="B1143" t="str">
            <v>蘋果奶粉1000G</v>
          </cell>
          <cell r="C1143" t="str">
            <v>味全食品工業股份有限公司</v>
          </cell>
          <cell r="E1143" t="str">
            <v>現購王哥</v>
          </cell>
          <cell r="F1143" t="str">
            <v>罐</v>
          </cell>
        </row>
        <row r="1144">
          <cell r="B1144" t="str">
            <v>原味奶粉2.3K</v>
          </cell>
          <cell r="E1144" t="str">
            <v>現購王哥</v>
          </cell>
          <cell r="F1144" t="str">
            <v>罐</v>
          </cell>
        </row>
        <row r="1145">
          <cell r="B1145" t="str">
            <v>統一蜜豆奶</v>
          </cell>
          <cell r="C1145" t="str">
            <v>統一企業股份有限公司</v>
          </cell>
          <cell r="E1145" t="str">
            <v>芃呈</v>
          </cell>
          <cell r="F1145" t="str">
            <v>瓶</v>
          </cell>
        </row>
        <row r="1146">
          <cell r="B1146" t="str">
            <v>草莓奶粉</v>
          </cell>
          <cell r="C1146" t="str">
            <v>味全食品工業股份有限公司</v>
          </cell>
          <cell r="E1146" t="str">
            <v>現購王哥</v>
          </cell>
          <cell r="F1146" t="str">
            <v>罐</v>
          </cell>
        </row>
        <row r="1147">
          <cell r="B1147" t="str">
            <v>福樂鮮奶(全脂</v>
          </cell>
          <cell r="C1147" t="str">
            <v>佳乳食品股份有限公司</v>
          </cell>
          <cell r="E1147" t="str">
            <v>興泰</v>
          </cell>
          <cell r="F1147" t="str">
            <v>瓶</v>
          </cell>
        </row>
        <row r="1148">
          <cell r="B1148" t="str">
            <v>光泉鮮奶直送</v>
          </cell>
          <cell r="C1148" t="str">
            <v>光泉牧場股份有限公司</v>
          </cell>
          <cell r="D1148" t="str">
            <v>195CC/瓶</v>
          </cell>
          <cell r="E1148" t="str">
            <v>竣凰</v>
          </cell>
          <cell r="F1148" t="str">
            <v>瓶</v>
          </cell>
          <cell r="H1148" t="str">
            <v>CAS台灣優良農產品</v>
          </cell>
          <cell r="I1148" t="str">
            <v>150301</v>
          </cell>
        </row>
        <row r="1149">
          <cell r="B1149" t="str">
            <v>木瓜牛奶</v>
          </cell>
          <cell r="D1149" t="str">
            <v>保久乳</v>
          </cell>
          <cell r="E1149" t="str">
            <v>現購王哥</v>
          </cell>
          <cell r="F1149" t="str">
            <v>瓶</v>
          </cell>
        </row>
        <row r="1150">
          <cell r="B1150" t="str">
            <v>光泉黑豆漿1L</v>
          </cell>
          <cell r="C1150" t="str">
            <v>光泉牧場股份有限公司</v>
          </cell>
          <cell r="D1150" t="str">
            <v>黑芝麻</v>
          </cell>
          <cell r="E1150" t="str">
            <v>光泉</v>
          </cell>
          <cell r="F1150" t="str">
            <v>瓶</v>
          </cell>
        </row>
        <row r="1151">
          <cell r="B1151" t="str">
            <v>N戀奶茶3合1</v>
          </cell>
          <cell r="D1151" t="str">
            <v>包/1KG</v>
          </cell>
          <cell r="E1151" t="str">
            <v>開元</v>
          </cell>
          <cell r="F1151" t="str">
            <v>包</v>
          </cell>
        </row>
        <row r="1152">
          <cell r="B1152" t="str">
            <v>豐力富奶粉2.4K</v>
          </cell>
          <cell r="C1152" t="str">
            <v>FONTERRA</v>
          </cell>
          <cell r="E1152" t="str">
            <v>現購王哥</v>
          </cell>
          <cell r="F1152" t="str">
            <v>罐</v>
          </cell>
        </row>
        <row r="1153">
          <cell r="B1153" t="str">
            <v>豐力富奶粉</v>
          </cell>
          <cell r="C1153" t="str">
            <v>FONTERRA</v>
          </cell>
          <cell r="E1153" t="str">
            <v>現購王哥</v>
          </cell>
          <cell r="F1153" t="str">
            <v>罐</v>
          </cell>
        </row>
        <row r="1154">
          <cell r="B1154" t="str">
            <v>桂格燕麥奶堅果</v>
          </cell>
          <cell r="D1154" t="str">
            <v>920ML</v>
          </cell>
          <cell r="E1154" t="str">
            <v>興泰</v>
          </cell>
          <cell r="F1154" t="str">
            <v>瓶</v>
          </cell>
        </row>
        <row r="1155">
          <cell r="B1155" t="str">
            <v>菠蜜蘋果汁100%</v>
          </cell>
          <cell r="C1155" t="str">
            <v>久津實業股份有限公司</v>
          </cell>
          <cell r="E1155" t="str">
            <v>現購</v>
          </cell>
          <cell r="F1155" t="str">
            <v>瓶</v>
          </cell>
        </row>
        <row r="1156">
          <cell r="B1156" t="str">
            <v>養樂多</v>
          </cell>
          <cell r="C1156" t="str">
            <v>養樂多股份有限公司</v>
          </cell>
          <cell r="E1156" t="str">
            <v>雅可樂多</v>
          </cell>
          <cell r="F1156" t="str">
            <v>瓶</v>
          </cell>
        </row>
        <row r="1157">
          <cell r="B1157" t="str">
            <v>N味全鮮奶</v>
          </cell>
          <cell r="C1157" t="str">
            <v>味全食品工業股份有限公司</v>
          </cell>
          <cell r="D1157" t="str">
            <v>瓶/2公升</v>
          </cell>
          <cell r="E1157" t="str">
            <v>味全</v>
          </cell>
          <cell r="F1157" t="str">
            <v>瓶</v>
          </cell>
        </row>
        <row r="1158">
          <cell r="B1158" t="str">
            <v>養樂多300LT</v>
          </cell>
          <cell r="C1158" t="str">
            <v>養樂多股份有限公司</v>
          </cell>
          <cell r="D1158" t="str">
            <v>藍蓋</v>
          </cell>
          <cell r="E1158" t="str">
            <v>雅可樂多</v>
          </cell>
          <cell r="F1158" t="str">
            <v>瓶</v>
          </cell>
        </row>
        <row r="1159">
          <cell r="B1159" t="str">
            <v>N味全亞當</v>
          </cell>
          <cell r="C1159" t="str">
            <v>味全食品工業股份有限公司</v>
          </cell>
          <cell r="E1159" t="str">
            <v>味全</v>
          </cell>
          <cell r="F1159" t="str">
            <v>瓶</v>
          </cell>
        </row>
        <row r="1160">
          <cell r="B1160" t="str">
            <v>統一多多170CC</v>
          </cell>
          <cell r="C1160" t="str">
            <v>統一企業股份有限公司</v>
          </cell>
          <cell r="D1160" t="str">
            <v>170CC</v>
          </cell>
          <cell r="E1160" t="str">
            <v>芃呈</v>
          </cell>
          <cell r="F1160" t="str">
            <v>瓶</v>
          </cell>
        </row>
        <row r="1161">
          <cell r="B1161" t="str">
            <v>王子麵(滷味用</v>
          </cell>
          <cell r="C1161" t="str">
            <v>味王股份有限公司</v>
          </cell>
          <cell r="D1161" t="str">
            <v>40包/箱</v>
          </cell>
          <cell r="E1161" t="str">
            <v>全國</v>
          </cell>
          <cell r="F1161" t="str">
            <v>箱</v>
          </cell>
        </row>
        <row r="1162">
          <cell r="B1162" t="str">
            <v>科學麵(滷味用</v>
          </cell>
          <cell r="C1162" t="str">
            <v>統一企業股份有限公司</v>
          </cell>
          <cell r="D1162" t="str">
            <v>40包/箱</v>
          </cell>
          <cell r="E1162" t="str">
            <v>全國</v>
          </cell>
          <cell r="F1162" t="str">
            <v>箱</v>
          </cell>
        </row>
        <row r="1163">
          <cell r="B1163" t="str">
            <v>光泉茶凍</v>
          </cell>
          <cell r="C1163" t="str">
            <v>光泉牧場股份有限公司</v>
          </cell>
          <cell r="E1163" t="str">
            <v>光泉</v>
          </cell>
          <cell r="F1163" t="str">
            <v>個</v>
          </cell>
        </row>
        <row r="1164">
          <cell r="B1164" t="str">
            <v>金蘋果175CC</v>
          </cell>
          <cell r="C1164" t="str">
            <v>國信食品股份有限公司</v>
          </cell>
          <cell r="D1164" t="str">
            <v>24瓶/包</v>
          </cell>
          <cell r="E1164" t="str">
            <v>國信</v>
          </cell>
          <cell r="F1164" t="str">
            <v>瓶</v>
          </cell>
        </row>
        <row r="1165">
          <cell r="B1165" t="str">
            <v>盛香珍水果凍</v>
          </cell>
          <cell r="C1165" t="str">
            <v>成偉食品股份有限公司</v>
          </cell>
          <cell r="E1165" t="str">
            <v>芃呈</v>
          </cell>
          <cell r="F1165" t="str">
            <v>個</v>
          </cell>
        </row>
        <row r="1166">
          <cell r="B1166" t="str">
            <v>活益比菲多2L</v>
          </cell>
          <cell r="C1166" t="str">
            <v>台灣比菲多食品股份有限公司</v>
          </cell>
          <cell r="D1166" t="str">
            <v>1795CC</v>
          </cell>
          <cell r="E1166" t="str">
            <v>現購王哥</v>
          </cell>
          <cell r="F1166" t="str">
            <v>瓶</v>
          </cell>
        </row>
        <row r="1167">
          <cell r="B1167" t="str">
            <v>N生日蛋糕8吋</v>
          </cell>
          <cell r="C1167" t="str">
            <v>生楓西點麵包店</v>
          </cell>
          <cell r="E1167" t="str">
            <v>生楓</v>
          </cell>
          <cell r="F1167" t="str">
            <v>個</v>
          </cell>
        </row>
        <row r="1168">
          <cell r="B1168" t="str">
            <v>N生日蛋糕12吋</v>
          </cell>
          <cell r="C1168" t="str">
            <v>生楓西點麵包店</v>
          </cell>
          <cell r="E1168" t="str">
            <v>生楓</v>
          </cell>
          <cell r="F1168" t="str">
            <v>個</v>
          </cell>
        </row>
        <row r="1169">
          <cell r="B1169" t="str">
            <v>N生日蛋糕14吋</v>
          </cell>
          <cell r="C1169" t="str">
            <v>生楓西點麵包店</v>
          </cell>
          <cell r="E1169" t="str">
            <v>生楓</v>
          </cell>
          <cell r="F1169" t="str">
            <v>個</v>
          </cell>
        </row>
        <row r="1170">
          <cell r="B1170" t="str">
            <v>N生日蛋糕16吋</v>
          </cell>
          <cell r="C1170" t="str">
            <v>生楓西點麵包店</v>
          </cell>
          <cell r="E1170" t="str">
            <v>生楓</v>
          </cell>
          <cell r="F1170" t="str">
            <v>個</v>
          </cell>
        </row>
        <row r="1171">
          <cell r="B1171" t="str">
            <v>N生日蛋糕10吋</v>
          </cell>
          <cell r="C1171" t="str">
            <v>生楓西點麵包店</v>
          </cell>
          <cell r="E1171" t="str">
            <v>生楓</v>
          </cell>
          <cell r="F1171" t="str">
            <v>個</v>
          </cell>
        </row>
        <row r="1172">
          <cell r="B1172" t="str">
            <v>N清蛋糕12吋</v>
          </cell>
          <cell r="C1172" t="str">
            <v>生楓西點麵包店</v>
          </cell>
          <cell r="E1172" t="str">
            <v>生楓</v>
          </cell>
          <cell r="F1172" t="str">
            <v>個</v>
          </cell>
        </row>
        <row r="1173">
          <cell r="B1173" t="str">
            <v>生日蛋糕(超藝</v>
          </cell>
          <cell r="E1173" t="str">
            <v>現購</v>
          </cell>
          <cell r="F1173" t="str">
            <v>個</v>
          </cell>
        </row>
        <row r="1174">
          <cell r="B1174" t="str">
            <v>素飲料</v>
          </cell>
          <cell r="E1174" t="str">
            <v>現購王哥</v>
          </cell>
          <cell r="F1174" t="str">
            <v>瓶</v>
          </cell>
        </row>
        <row r="1175">
          <cell r="B1175" t="str">
            <v>養樂多(新)紅瓶</v>
          </cell>
          <cell r="D1175" t="str">
            <v>125ML</v>
          </cell>
          <cell r="E1175" t="str">
            <v>雅可樂多</v>
          </cell>
          <cell r="F1175" t="str">
            <v>瓶</v>
          </cell>
        </row>
        <row r="1176">
          <cell r="B1176" t="str">
            <v>果汁</v>
          </cell>
          <cell r="D1176" t="str">
            <v>1000cc/瓶</v>
          </cell>
          <cell r="E1176" t="str">
            <v>現購王哥</v>
          </cell>
          <cell r="F1176" t="str">
            <v>瓶</v>
          </cell>
        </row>
        <row r="1177">
          <cell r="B1177" t="str">
            <v>籚筍汁</v>
          </cell>
          <cell r="E1177" t="str">
            <v>現購王哥</v>
          </cell>
          <cell r="F1177" t="str">
            <v>瓶</v>
          </cell>
        </row>
        <row r="1178">
          <cell r="B1178" t="str">
            <v>義美糙米漿</v>
          </cell>
          <cell r="C1178" t="str">
            <v>義美食品股份有限公司</v>
          </cell>
          <cell r="D1178" t="str">
            <v>1000CC/瓶</v>
          </cell>
          <cell r="E1178" t="str">
            <v>祥美</v>
          </cell>
          <cell r="F1178" t="str">
            <v>瓶</v>
          </cell>
        </row>
        <row r="1179">
          <cell r="B1179" t="str">
            <v>義美米漿2L</v>
          </cell>
          <cell r="C1179" t="str">
            <v>義美食品股份有限公司</v>
          </cell>
          <cell r="E1179" t="str">
            <v>現購王哥</v>
          </cell>
          <cell r="F1179" t="str">
            <v>瓶</v>
          </cell>
        </row>
        <row r="1180">
          <cell r="B1180" t="str">
            <v>光泉鮮奶2L</v>
          </cell>
          <cell r="C1180" t="str">
            <v>光泉牧場股份有限公司</v>
          </cell>
          <cell r="D1180" t="str">
            <v>1857cc</v>
          </cell>
          <cell r="E1180" t="str">
            <v>光泉</v>
          </cell>
          <cell r="F1180" t="str">
            <v>瓶</v>
          </cell>
          <cell r="H1180" t="str">
            <v>CAS台灣優良農產品</v>
          </cell>
          <cell r="I1180">
            <v>150301</v>
          </cell>
        </row>
        <row r="1181">
          <cell r="B1181" t="str">
            <v>N豆漿(基改</v>
          </cell>
          <cell r="C1181" t="str">
            <v>宏旭食品企業有限公司</v>
          </cell>
          <cell r="D1181" t="str">
            <v>1.8K/包</v>
          </cell>
          <cell r="E1181" t="str">
            <v>宏旭</v>
          </cell>
          <cell r="F1181" t="str">
            <v>包</v>
          </cell>
        </row>
        <row r="1182">
          <cell r="B1182" t="str">
            <v>統一糙米漿2L</v>
          </cell>
          <cell r="C1182" t="str">
            <v>統一企業股份有限公司</v>
          </cell>
          <cell r="D1182" t="str">
            <v>1858CC</v>
          </cell>
          <cell r="E1182" t="str">
            <v>芃呈</v>
          </cell>
          <cell r="F1182" t="str">
            <v>瓶</v>
          </cell>
        </row>
        <row r="1183">
          <cell r="B1183" t="str">
            <v>N大溪黑干</v>
          </cell>
          <cell r="C1183" t="str">
            <v>永洲食品有限公司</v>
          </cell>
          <cell r="D1183" t="str">
            <v>非基改</v>
          </cell>
          <cell r="E1183" t="str">
            <v>永洲食品</v>
          </cell>
          <cell r="F1183" t="str">
            <v>KG</v>
          </cell>
        </row>
        <row r="1184">
          <cell r="B1184" t="str">
            <v>豆漿2L</v>
          </cell>
          <cell r="D1184" t="str">
            <v>家庭號</v>
          </cell>
          <cell r="E1184" t="str">
            <v>芃呈</v>
          </cell>
          <cell r="F1184" t="str">
            <v>瓶</v>
          </cell>
        </row>
        <row r="1185">
          <cell r="B1185" t="str">
            <v>N百利豆漿</v>
          </cell>
          <cell r="E1185" t="str">
            <v>芃呈</v>
          </cell>
          <cell r="F1185" t="str">
            <v>瓶</v>
          </cell>
        </row>
        <row r="1186">
          <cell r="B1186" t="str">
            <v>中華豆花(水果</v>
          </cell>
          <cell r="C1186" t="str">
            <v>中華食品實業</v>
          </cell>
          <cell r="D1186" t="str">
            <v>150G/盒</v>
          </cell>
          <cell r="E1186" t="str">
            <v>駿揚</v>
          </cell>
          <cell r="F1186" t="str">
            <v>盒</v>
          </cell>
        </row>
        <row r="1187">
          <cell r="B1187" t="str">
            <v>中華豆花(花生</v>
          </cell>
          <cell r="C1187" t="str">
            <v>中華食品實業</v>
          </cell>
          <cell r="D1187" t="str">
            <v>150G/盒</v>
          </cell>
          <cell r="E1187" t="str">
            <v>駿揚</v>
          </cell>
          <cell r="F1187" t="str">
            <v>盒</v>
          </cell>
        </row>
        <row r="1188">
          <cell r="B1188" t="str">
            <v>中華愛玉</v>
          </cell>
          <cell r="C1188" t="str">
            <v>中華食品實業</v>
          </cell>
          <cell r="E1188" t="str">
            <v>駿揚</v>
          </cell>
          <cell r="F1188" t="str">
            <v>個</v>
          </cell>
        </row>
        <row r="1189">
          <cell r="B1189" t="str">
            <v>中華黃金魚蛋</v>
          </cell>
          <cell r="C1189" t="str">
            <v>中華食品實業</v>
          </cell>
          <cell r="E1189" t="str">
            <v>駿揚</v>
          </cell>
          <cell r="F1189" t="str">
            <v>KG</v>
          </cell>
        </row>
        <row r="1190">
          <cell r="B1190" t="str">
            <v>中華魚卵卷</v>
          </cell>
          <cell r="C1190" t="str">
            <v>中華食品實業</v>
          </cell>
          <cell r="E1190" t="str">
            <v>駿揚</v>
          </cell>
          <cell r="F1190" t="str">
            <v>KG</v>
          </cell>
        </row>
        <row r="1191">
          <cell r="B1191" t="str">
            <v>義美豆漿2L</v>
          </cell>
          <cell r="C1191" t="str">
            <v>義美食品股份有限公司</v>
          </cell>
          <cell r="E1191" t="str">
            <v>現購王哥</v>
          </cell>
          <cell r="F1191" t="str">
            <v>瓶</v>
          </cell>
        </row>
        <row r="1192">
          <cell r="B1192" t="str">
            <v>義美豆漿1L</v>
          </cell>
          <cell r="C1192" t="str">
            <v>義美食品股份有限公司</v>
          </cell>
          <cell r="E1192" t="str">
            <v>現購王哥</v>
          </cell>
          <cell r="F1192" t="str">
            <v>瓶</v>
          </cell>
        </row>
        <row r="1193">
          <cell r="B1193" t="str">
            <v>義美豆漿190ML</v>
          </cell>
          <cell r="C1193" t="str">
            <v>義美食品股份有限公司</v>
          </cell>
          <cell r="D1193" t="str">
            <v>190ML/瓶</v>
          </cell>
          <cell r="E1193" t="str">
            <v>祥美</v>
          </cell>
          <cell r="F1193" t="str">
            <v>瓶</v>
          </cell>
        </row>
        <row r="1194">
          <cell r="B1194" t="str">
            <v>豆花1.2K</v>
          </cell>
          <cell r="C1194" t="str">
            <v>純香食品行</v>
          </cell>
          <cell r="D1194" t="str">
            <v>非基改</v>
          </cell>
          <cell r="E1194" t="str">
            <v>太順</v>
          </cell>
          <cell r="F1194" t="str">
            <v>桶</v>
          </cell>
        </row>
        <row r="1195">
          <cell r="B1195" t="str">
            <v>豆花粉80G</v>
          </cell>
          <cell r="E1195" t="str">
            <v>德怡</v>
          </cell>
          <cell r="F1195" t="str">
            <v>包</v>
          </cell>
        </row>
        <row r="1196">
          <cell r="B1196" t="str">
            <v>愛玉凍2K</v>
          </cell>
          <cell r="C1196" t="str">
            <v>津悅食品有限公司</v>
          </cell>
          <cell r="E1196" t="str">
            <v>津悅</v>
          </cell>
          <cell r="F1196" t="str">
            <v>盒</v>
          </cell>
        </row>
        <row r="1197">
          <cell r="B1197" t="str">
            <v>愛玉凍1K</v>
          </cell>
          <cell r="C1197" t="str">
            <v>永泉食品</v>
          </cell>
          <cell r="E1197" t="str">
            <v>太順</v>
          </cell>
          <cell r="F1197" t="str">
            <v>盒</v>
          </cell>
        </row>
        <row r="1198">
          <cell r="B1198" t="str">
            <v>愛玉凍6K</v>
          </cell>
          <cell r="C1198" t="str">
            <v>建美食品</v>
          </cell>
          <cell r="D1198" t="str">
            <v>桶/6KG</v>
          </cell>
          <cell r="E1198" t="str">
            <v>太順</v>
          </cell>
          <cell r="F1198" t="str">
            <v>桶</v>
          </cell>
        </row>
        <row r="1199">
          <cell r="B1199" t="str">
            <v>N杏仁凍</v>
          </cell>
          <cell r="C1199" t="str">
            <v>津悅食品有限公司</v>
          </cell>
          <cell r="D1199" t="str">
            <v>5k</v>
          </cell>
          <cell r="E1199" t="str">
            <v>津悅</v>
          </cell>
          <cell r="F1199" t="str">
            <v>桶</v>
          </cell>
        </row>
        <row r="1200">
          <cell r="B1200" t="str">
            <v>N醇奶布丁</v>
          </cell>
          <cell r="E1200" t="str">
            <v>味全</v>
          </cell>
          <cell r="F1200" t="str">
            <v>個</v>
          </cell>
        </row>
        <row r="1201">
          <cell r="B1201" t="str">
            <v>濃縮酸梅汁2.5K</v>
          </cell>
          <cell r="E1201" t="str">
            <v>德怡</v>
          </cell>
          <cell r="F1201" t="str">
            <v>桶</v>
          </cell>
        </row>
        <row r="1202">
          <cell r="B1202" t="str">
            <v>濃縮柳橙汁2.5K</v>
          </cell>
          <cell r="E1202" t="str">
            <v>德怡</v>
          </cell>
          <cell r="F1202" t="str">
            <v>桶</v>
          </cell>
        </row>
        <row r="1203">
          <cell r="B1203" t="str">
            <v>百香果汁</v>
          </cell>
          <cell r="C1203" t="str">
            <v>尚旺生技有限公司</v>
          </cell>
          <cell r="D1203" t="str">
            <v>罐/1.8k</v>
          </cell>
          <cell r="E1203" t="str">
            <v>尚旺</v>
          </cell>
          <cell r="F1203" t="str">
            <v>罐</v>
          </cell>
        </row>
        <row r="1204">
          <cell r="B1204" t="str">
            <v>園之味柳橙汁</v>
          </cell>
          <cell r="C1204" t="str">
            <v>統一企業股份有限公司</v>
          </cell>
          <cell r="E1204" t="str">
            <v>芃呈</v>
          </cell>
          <cell r="F1204" t="str">
            <v>瓶</v>
          </cell>
        </row>
        <row r="1205">
          <cell r="B1205" t="str">
            <v>濃縮桂圓紅棗液</v>
          </cell>
          <cell r="D1205" t="str">
            <v>瓶/1.5K</v>
          </cell>
          <cell r="E1205" t="str">
            <v>德怡</v>
          </cell>
          <cell r="F1205" t="str">
            <v>瓶</v>
          </cell>
        </row>
        <row r="1206">
          <cell r="B1206" t="str">
            <v>伏特加</v>
          </cell>
          <cell r="E1206" t="str">
            <v>現購王哥</v>
          </cell>
          <cell r="F1206" t="str">
            <v>瓶</v>
          </cell>
        </row>
        <row r="1207">
          <cell r="B1207" t="str">
            <v>雪碧</v>
          </cell>
          <cell r="C1207" t="str">
            <v>太古可口可樂股份有限公司台灣分公司</v>
          </cell>
          <cell r="D1207" t="str">
            <v>2L/瓶</v>
          </cell>
          <cell r="E1207" t="str">
            <v>現購王哥</v>
          </cell>
          <cell r="F1207" t="str">
            <v>瓶</v>
          </cell>
        </row>
        <row r="1208">
          <cell r="B1208" t="str">
            <v>韓式柚子醬</v>
          </cell>
          <cell r="E1208" t="str">
            <v>德怡</v>
          </cell>
          <cell r="F1208" t="str">
            <v>罐</v>
          </cell>
        </row>
        <row r="1209">
          <cell r="B1209" t="str">
            <v>N紫蘇梅600G</v>
          </cell>
          <cell r="E1209" t="str">
            <v>定翔</v>
          </cell>
          <cell r="F1209" t="str">
            <v>罐</v>
          </cell>
        </row>
        <row r="1210">
          <cell r="B1210" t="str">
            <v>紫蘇梅3K</v>
          </cell>
          <cell r="E1210" t="str">
            <v>定翔</v>
          </cell>
          <cell r="F1210" t="str">
            <v>桶</v>
          </cell>
        </row>
        <row r="1211">
          <cell r="B1211" t="str">
            <v>紫蘇梅</v>
          </cell>
          <cell r="D1211" t="str">
            <v>380G</v>
          </cell>
          <cell r="E1211" t="str">
            <v>定翔</v>
          </cell>
          <cell r="F1211" t="str">
            <v>罐</v>
          </cell>
        </row>
        <row r="1212">
          <cell r="B1212" t="str">
            <v>百利多多</v>
          </cell>
          <cell r="C1212" t="str">
            <v>金利華食品有限公司</v>
          </cell>
          <cell r="D1212" t="str">
            <v>包/32瓶</v>
          </cell>
          <cell r="E1212" t="str">
            <v>駿揚</v>
          </cell>
          <cell r="F1212" t="str">
            <v>條</v>
          </cell>
        </row>
        <row r="1213">
          <cell r="B1213" t="str">
            <v>愛之味多蔬果汁</v>
          </cell>
          <cell r="C1213" t="str">
            <v>愛之味股份有限公司</v>
          </cell>
          <cell r="D1213" t="str">
            <v>罐/900CC</v>
          </cell>
          <cell r="E1213" t="str">
            <v>現購王哥</v>
          </cell>
          <cell r="F1213" t="str">
            <v>罐</v>
          </cell>
        </row>
        <row r="1214">
          <cell r="B1214" t="str">
            <v>愛之味花生牛奶</v>
          </cell>
          <cell r="C1214" t="str">
            <v>愛之味股份有限公司</v>
          </cell>
          <cell r="E1214" t="str">
            <v>現購王哥</v>
          </cell>
          <cell r="F1214" t="str">
            <v>罐</v>
          </cell>
        </row>
        <row r="1215">
          <cell r="B1215" t="str">
            <v>愛之味麥仔茶</v>
          </cell>
          <cell r="C1215" t="str">
            <v>愛之味股份有限公司</v>
          </cell>
          <cell r="E1215" t="str">
            <v>現購王哥</v>
          </cell>
          <cell r="F1215" t="str">
            <v>罐</v>
          </cell>
        </row>
        <row r="1216">
          <cell r="B1216" t="str">
            <v>N大果凍</v>
          </cell>
          <cell r="E1216" t="str">
            <v>芃呈</v>
          </cell>
          <cell r="F1216" t="str">
            <v>個</v>
          </cell>
        </row>
        <row r="1217">
          <cell r="B1217" t="str">
            <v>仙草蜜1K</v>
          </cell>
          <cell r="C1217" t="str">
            <v>永泉食品</v>
          </cell>
          <cell r="E1217" t="str">
            <v>太順</v>
          </cell>
          <cell r="F1217" t="str">
            <v>盒</v>
          </cell>
        </row>
        <row r="1218">
          <cell r="B1218" t="str">
            <v>仙草蜜6K</v>
          </cell>
          <cell r="C1218" t="str">
            <v>建美食品</v>
          </cell>
          <cell r="D1218" t="str">
            <v>桶/6KG</v>
          </cell>
          <cell r="E1218" t="str">
            <v>太順</v>
          </cell>
          <cell r="F1218" t="str">
            <v>桶</v>
          </cell>
        </row>
        <row r="1219">
          <cell r="B1219" t="str">
            <v>N愛玉凍(袋裝</v>
          </cell>
          <cell r="D1219" t="str">
            <v>6K/包</v>
          </cell>
          <cell r="E1219" t="str">
            <v>東寶</v>
          </cell>
          <cell r="F1219" t="str">
            <v>包</v>
          </cell>
        </row>
        <row r="1220">
          <cell r="B1220" t="str">
            <v>N仙草6K</v>
          </cell>
          <cell r="C1220" t="str">
            <v>宏旭食品企業有限公司</v>
          </cell>
          <cell r="E1220" t="str">
            <v>宏旭</v>
          </cell>
          <cell r="F1220" t="str">
            <v>包</v>
          </cell>
        </row>
        <row r="1221">
          <cell r="B1221" t="str">
            <v>仙草凍5K</v>
          </cell>
          <cell r="C1221" t="str">
            <v>津悅食品有限公司</v>
          </cell>
          <cell r="E1221" t="str">
            <v>津悅</v>
          </cell>
          <cell r="F1221" t="str">
            <v>包</v>
          </cell>
        </row>
        <row r="1222">
          <cell r="B1222" t="str">
            <v>仙草凍2K</v>
          </cell>
          <cell r="C1222" t="str">
            <v>津悅食品有限公司</v>
          </cell>
          <cell r="E1222" t="str">
            <v>津悅</v>
          </cell>
          <cell r="F1222" t="str">
            <v>盒</v>
          </cell>
        </row>
        <row r="1223">
          <cell r="B1223" t="str">
            <v>愛玉凍5K</v>
          </cell>
          <cell r="C1223" t="str">
            <v>津悅食品有限公司</v>
          </cell>
          <cell r="E1223" t="str">
            <v>津悅</v>
          </cell>
          <cell r="F1223" t="str">
            <v>包</v>
          </cell>
        </row>
        <row r="1224">
          <cell r="B1224" t="str">
            <v>愛玉凍5K(切丁</v>
          </cell>
          <cell r="E1224" t="str">
            <v>津悅</v>
          </cell>
          <cell r="F1224" t="str">
            <v>包</v>
          </cell>
        </row>
        <row r="1225">
          <cell r="B1225" t="str">
            <v>仙草凍5K(切丁</v>
          </cell>
          <cell r="E1225" t="str">
            <v>津悅</v>
          </cell>
          <cell r="F1225" t="str">
            <v>包</v>
          </cell>
        </row>
        <row r="1226">
          <cell r="B1226" t="str">
            <v>N鮮豆奶210G</v>
          </cell>
          <cell r="E1226" t="str">
            <v>芃呈</v>
          </cell>
          <cell r="F1226" t="str">
            <v>瓶</v>
          </cell>
        </row>
        <row r="1227">
          <cell r="B1227" t="str">
            <v>粉條</v>
          </cell>
          <cell r="D1227" t="str">
            <v>3k/包</v>
          </cell>
          <cell r="E1227" t="str">
            <v>津悅</v>
          </cell>
          <cell r="F1227" t="str">
            <v>包</v>
          </cell>
        </row>
        <row r="1228">
          <cell r="B1228" t="str">
            <v>粉條(1K</v>
          </cell>
          <cell r="E1228" t="str">
            <v>津悅</v>
          </cell>
          <cell r="F1228" t="str">
            <v>包</v>
          </cell>
        </row>
        <row r="1229">
          <cell r="B1229" t="str">
            <v>愛玉凍3K</v>
          </cell>
          <cell r="E1229" t="str">
            <v>東寶</v>
          </cell>
          <cell r="F1229" t="str">
            <v>包</v>
          </cell>
        </row>
        <row r="1230">
          <cell r="B1230" t="str">
            <v>仙草凍3K</v>
          </cell>
          <cell r="E1230" t="str">
            <v>東寶</v>
          </cell>
          <cell r="F1230" t="str">
            <v>包</v>
          </cell>
        </row>
        <row r="1231">
          <cell r="B1231" t="str">
            <v>統一糙米漿</v>
          </cell>
          <cell r="C1231" t="str">
            <v>統一企業股份有限公司</v>
          </cell>
          <cell r="D1231" t="str">
            <v>450CC</v>
          </cell>
          <cell r="E1231" t="str">
            <v>芃呈</v>
          </cell>
          <cell r="F1231" t="str">
            <v>瓶</v>
          </cell>
        </row>
        <row r="1232">
          <cell r="B1232" t="str">
            <v>光泉米漿1857CC</v>
          </cell>
          <cell r="C1232" t="str">
            <v>光泉牧場股份有限公司</v>
          </cell>
          <cell r="E1232" t="str">
            <v>光泉</v>
          </cell>
          <cell r="F1232" t="str">
            <v>瓶</v>
          </cell>
        </row>
        <row r="1233">
          <cell r="B1233" t="str">
            <v>N素玉米奶酥</v>
          </cell>
          <cell r="E1233" t="str">
            <v>聯宏</v>
          </cell>
          <cell r="F1233" t="str">
            <v>個</v>
          </cell>
        </row>
        <row r="1234">
          <cell r="B1234" t="str">
            <v>飄香果</v>
          </cell>
          <cell r="D1234" t="str">
            <v>100個/箱</v>
          </cell>
          <cell r="E1234" t="str">
            <v>聯宏</v>
          </cell>
          <cell r="F1234" t="str">
            <v>個</v>
          </cell>
        </row>
        <row r="1235">
          <cell r="B1235" t="str">
            <v>光泉蘆筍汁</v>
          </cell>
          <cell r="C1235" t="str">
            <v>光泉牧場股份有限公司</v>
          </cell>
          <cell r="D1235" t="str">
            <v>瓶/250CC</v>
          </cell>
          <cell r="E1235" t="str">
            <v>光泉</v>
          </cell>
          <cell r="F1235" t="str">
            <v>瓶</v>
          </cell>
        </row>
        <row r="1236">
          <cell r="B1236" t="str">
            <v>光泉鮮奶2L</v>
          </cell>
          <cell r="C1236" t="str">
            <v>光泉牧場股份有限公司</v>
          </cell>
          <cell r="D1236" t="str">
            <v>直送</v>
          </cell>
          <cell r="E1236" t="str">
            <v>竣凰</v>
          </cell>
          <cell r="F1236" t="str">
            <v>瓶</v>
          </cell>
        </row>
        <row r="1237">
          <cell r="B1237" t="str">
            <v>光泉茉莉蜜茶</v>
          </cell>
          <cell r="C1237" t="str">
            <v>光泉牧場股份有限公司</v>
          </cell>
          <cell r="D1237" t="str">
            <v>24瓶/箱</v>
          </cell>
          <cell r="E1237" t="str">
            <v>光泉</v>
          </cell>
          <cell r="F1237" t="str">
            <v>瓶</v>
          </cell>
        </row>
        <row r="1238">
          <cell r="B1238" t="str">
            <v>光泉梅子綠茶</v>
          </cell>
          <cell r="C1238" t="str">
            <v>光泉牧場股份有限公司</v>
          </cell>
          <cell r="E1238" t="str">
            <v>光泉</v>
          </cell>
          <cell r="F1238" t="str">
            <v>瓶</v>
          </cell>
        </row>
        <row r="1239">
          <cell r="B1239" t="str">
            <v>光泉楊桃汁</v>
          </cell>
          <cell r="C1239" t="str">
            <v>光泉牧場股份有限公司</v>
          </cell>
          <cell r="E1239" t="str">
            <v>光泉</v>
          </cell>
          <cell r="F1239" t="str">
            <v>瓶</v>
          </cell>
        </row>
        <row r="1240">
          <cell r="B1240" t="str">
            <v>光泉保久乳果汁</v>
          </cell>
          <cell r="C1240" t="str">
            <v>光泉牧場股份有限公司</v>
          </cell>
          <cell r="E1240" t="str">
            <v>光泉</v>
          </cell>
          <cell r="F1240" t="str">
            <v>瓶</v>
          </cell>
        </row>
        <row r="1241">
          <cell r="B1241" t="str">
            <v>菠蜜蔬果汁100%</v>
          </cell>
          <cell r="C1241" t="str">
            <v>久津實業股份有限公司</v>
          </cell>
          <cell r="D1241" t="str">
            <v>瓶/250cc</v>
          </cell>
          <cell r="E1241" t="str">
            <v>現購</v>
          </cell>
          <cell r="F1241" t="str">
            <v>瓶</v>
          </cell>
        </row>
        <row r="1242">
          <cell r="B1242" t="str">
            <v>光泉鮮奶936CC</v>
          </cell>
          <cell r="C1242" t="str">
            <v>光泉牧場股份有限公司</v>
          </cell>
          <cell r="D1242" t="str">
            <v>直送</v>
          </cell>
          <cell r="E1242" t="str">
            <v>竣凰</v>
          </cell>
          <cell r="F1242" t="str">
            <v>瓶</v>
          </cell>
        </row>
        <row r="1243">
          <cell r="B1243" t="str">
            <v>紫糯米</v>
          </cell>
          <cell r="C1243" t="str">
            <v>松町商行</v>
          </cell>
          <cell r="E1243" t="str">
            <v>松町</v>
          </cell>
          <cell r="F1243" t="str">
            <v>KG</v>
          </cell>
        </row>
        <row r="1244">
          <cell r="B1244" t="str">
            <v>菠蜜小果汁</v>
          </cell>
          <cell r="C1244" t="str">
            <v>久津實業股份有限公司</v>
          </cell>
          <cell r="D1244" t="str">
            <v>160CC</v>
          </cell>
          <cell r="E1244" t="str">
            <v>現購</v>
          </cell>
          <cell r="F1244" t="str">
            <v>瓶</v>
          </cell>
        </row>
        <row r="1245">
          <cell r="B1245" t="str">
            <v>N墨西哥特濃奶酥</v>
          </cell>
          <cell r="C1245" t="str">
            <v>統一企業股份有限公司</v>
          </cell>
          <cell r="E1245" t="str">
            <v>芃呈</v>
          </cell>
          <cell r="F1245" t="str">
            <v>個</v>
          </cell>
        </row>
        <row r="1246">
          <cell r="B1246" t="str">
            <v>N亞當</v>
          </cell>
          <cell r="C1246" t="str">
            <v>味全食品工業股份有限公司</v>
          </cell>
          <cell r="E1246" t="str">
            <v>味全</v>
          </cell>
          <cell r="F1246" t="str">
            <v>瓶</v>
          </cell>
        </row>
        <row r="1247">
          <cell r="B1247" t="str">
            <v>N素雪花片600G</v>
          </cell>
          <cell r="C1247" t="str">
            <v>津悅食品有限公司</v>
          </cell>
          <cell r="E1247" t="str">
            <v>津悅</v>
          </cell>
          <cell r="F1247" t="str">
            <v>包</v>
          </cell>
        </row>
        <row r="1248">
          <cell r="B1248" t="str">
            <v>N蛋黃酥</v>
          </cell>
          <cell r="E1248" t="str">
            <v>詮宏</v>
          </cell>
          <cell r="F1248" t="str">
            <v>個</v>
          </cell>
        </row>
        <row r="1249">
          <cell r="B1249" t="str">
            <v>盛香珍果凍</v>
          </cell>
          <cell r="C1249" t="str">
            <v>成偉食品股份有限公司</v>
          </cell>
          <cell r="E1249" t="str">
            <v>現購王哥</v>
          </cell>
          <cell r="F1249" t="str">
            <v>桶</v>
          </cell>
        </row>
        <row r="1250">
          <cell r="B1250" t="str">
            <v>N水果凍(盛香珍</v>
          </cell>
          <cell r="C1250" t="str">
            <v>成偉食品股份有限公司</v>
          </cell>
          <cell r="E1250" t="str">
            <v>芃呈</v>
          </cell>
          <cell r="F1250" t="str">
            <v>個</v>
          </cell>
        </row>
        <row r="1251">
          <cell r="B1251" t="str">
            <v>義美豆腐</v>
          </cell>
          <cell r="C1251" t="str">
            <v>義美食品股份有限公司</v>
          </cell>
          <cell r="E1251" t="str">
            <v>現購王哥</v>
          </cell>
          <cell r="F1251" t="str">
            <v>盒</v>
          </cell>
        </row>
        <row r="1252">
          <cell r="B1252" t="str">
            <v>N味全冬瓜茶</v>
          </cell>
          <cell r="C1252" t="str">
            <v>味全食品工業股份有限公司</v>
          </cell>
          <cell r="D1252" t="str">
            <v>24入/箱</v>
          </cell>
          <cell r="E1252" t="str">
            <v>味全</v>
          </cell>
          <cell r="F1252" t="str">
            <v>瓶</v>
          </cell>
        </row>
        <row r="1253">
          <cell r="B1253" t="str">
            <v>冬瓜茶</v>
          </cell>
          <cell r="E1253" t="str">
            <v>現購王哥</v>
          </cell>
          <cell r="F1253" t="str">
            <v>瓶</v>
          </cell>
        </row>
        <row r="1254">
          <cell r="B1254" t="str">
            <v>光泉柳橙100%</v>
          </cell>
          <cell r="C1254" t="str">
            <v>光泉牧場股份有限公司</v>
          </cell>
          <cell r="D1254" t="str">
            <v>24瓶/箱200CC</v>
          </cell>
          <cell r="E1254" t="str">
            <v>光泉</v>
          </cell>
          <cell r="F1254" t="str">
            <v>瓶</v>
          </cell>
        </row>
        <row r="1255">
          <cell r="B1255" t="str">
            <v>福樂鮮奶(低脂</v>
          </cell>
          <cell r="C1255" t="str">
            <v>佳乳食品股份有限公司</v>
          </cell>
          <cell r="D1255" t="str">
            <v>200CC</v>
          </cell>
          <cell r="E1255" t="str">
            <v>興泰</v>
          </cell>
          <cell r="F1255" t="str">
            <v>瓶</v>
          </cell>
        </row>
        <row r="1256">
          <cell r="B1256" t="str">
            <v>光泉巧克力牛奶</v>
          </cell>
          <cell r="C1256" t="str">
            <v>光泉牧場股份有限公司</v>
          </cell>
          <cell r="D1256" t="str">
            <v>936g</v>
          </cell>
          <cell r="E1256" t="str">
            <v>光泉</v>
          </cell>
          <cell r="F1256" t="str">
            <v>瓶</v>
          </cell>
        </row>
        <row r="1257">
          <cell r="B1257" t="str">
            <v>鮮榨柳丁汁100C</v>
          </cell>
          <cell r="E1257" t="str">
            <v>億爾展</v>
          </cell>
          <cell r="F1257" t="str">
            <v>瓶</v>
          </cell>
        </row>
        <row r="1258">
          <cell r="B1258" t="str">
            <v>光泉巧克力奶2L</v>
          </cell>
          <cell r="C1258" t="str">
            <v>光泉牧場股份有限公司</v>
          </cell>
          <cell r="E1258" t="str">
            <v>光泉</v>
          </cell>
          <cell r="F1258" t="str">
            <v>瓶</v>
          </cell>
        </row>
        <row r="1259">
          <cell r="B1259" t="str">
            <v>光泉芭芒柳果汁</v>
          </cell>
          <cell r="C1259" t="str">
            <v>光泉牧場股份有限公司</v>
          </cell>
          <cell r="D1259" t="str">
            <v>PP瓶</v>
          </cell>
          <cell r="E1259" t="str">
            <v>光泉</v>
          </cell>
          <cell r="F1259" t="str">
            <v>瓶</v>
          </cell>
        </row>
        <row r="1260">
          <cell r="B1260" t="str">
            <v>光泉柳橙汁</v>
          </cell>
          <cell r="C1260" t="str">
            <v>光泉牧場股份有限公司</v>
          </cell>
          <cell r="D1260" t="str">
            <v>960CC/瓶</v>
          </cell>
          <cell r="E1260" t="str">
            <v>光泉</v>
          </cell>
          <cell r="F1260" t="str">
            <v>瓶</v>
          </cell>
        </row>
        <row r="1261">
          <cell r="B1261" t="str">
            <v>N每日C柳澄汁</v>
          </cell>
          <cell r="C1261" t="str">
            <v>味全食品工業股份有限公司</v>
          </cell>
          <cell r="D1261" t="str">
            <v>900CC</v>
          </cell>
          <cell r="E1261" t="str">
            <v>味全</v>
          </cell>
          <cell r="F1261" t="str">
            <v>瓶</v>
          </cell>
        </row>
        <row r="1262">
          <cell r="B1262" t="str">
            <v>N光泉豆漿直送</v>
          </cell>
          <cell r="C1262" t="str">
            <v>光泉牧場股份有限公司</v>
          </cell>
          <cell r="D1262" t="str">
            <v>195cc</v>
          </cell>
          <cell r="E1262" t="str">
            <v>竣凰</v>
          </cell>
          <cell r="F1262" t="str">
            <v>瓶</v>
          </cell>
        </row>
        <row r="1263">
          <cell r="B1263" t="str">
            <v>美粒果果汁</v>
          </cell>
          <cell r="C1263" t="str">
            <v>太古可口可樂股份有限公司台灣分公司</v>
          </cell>
          <cell r="E1263" t="str">
            <v>現購王哥</v>
          </cell>
          <cell r="F1263" t="str">
            <v>瓶</v>
          </cell>
        </row>
        <row r="1264">
          <cell r="B1264" t="str">
            <v>玉米片175G(家</v>
          </cell>
          <cell r="C1264" t="str">
            <v>美商佳樂氏行銷有限公司台灣分公司</v>
          </cell>
          <cell r="D1264" t="str">
            <v>家樂氏</v>
          </cell>
          <cell r="E1264" t="str">
            <v>現購王哥</v>
          </cell>
          <cell r="F1264" t="str">
            <v>盒</v>
          </cell>
        </row>
        <row r="1265">
          <cell r="B1265" t="str">
            <v>玉米片400G(家</v>
          </cell>
          <cell r="C1265" t="str">
            <v>美商佳樂氏行銷有限公司台灣分公司</v>
          </cell>
          <cell r="D1265" t="str">
            <v>家樂氏</v>
          </cell>
          <cell r="E1265" t="str">
            <v>現購王哥</v>
          </cell>
          <cell r="F1265" t="str">
            <v>盒</v>
          </cell>
        </row>
        <row r="1266">
          <cell r="B1266" t="str">
            <v>玉米片(家</v>
          </cell>
          <cell r="C1266" t="str">
            <v>美商佳樂氏行銷有限公司台灣分公司</v>
          </cell>
          <cell r="D1266" t="str">
            <v>家樂氏</v>
          </cell>
          <cell r="E1266" t="str">
            <v>現購王哥</v>
          </cell>
          <cell r="F1266" t="str">
            <v>盒</v>
          </cell>
        </row>
        <row r="1267">
          <cell r="B1267" t="str">
            <v>可可力275G(家</v>
          </cell>
          <cell r="C1267" t="str">
            <v>美商佳樂氏行銷有限公司台灣分公司</v>
          </cell>
          <cell r="D1267" t="str">
            <v>275G.家樂氏</v>
          </cell>
          <cell r="E1267" t="str">
            <v>現購王哥</v>
          </cell>
          <cell r="F1267" t="str">
            <v>盒</v>
          </cell>
        </row>
        <row r="1268">
          <cell r="B1268" t="str">
            <v>香果圈(家</v>
          </cell>
          <cell r="C1268" t="str">
            <v>美商佳樂氏行銷有限公司台灣分公司</v>
          </cell>
          <cell r="D1268" t="str">
            <v>250G.家樂氏</v>
          </cell>
          <cell r="E1268" t="str">
            <v>現購王哥</v>
          </cell>
          <cell r="F1268" t="str">
            <v>盒</v>
          </cell>
        </row>
        <row r="1269">
          <cell r="B1269" t="str">
            <v>什錦果麥(家</v>
          </cell>
          <cell r="C1269" t="str">
            <v>美商佳樂氏行銷有限公司台灣分公司</v>
          </cell>
          <cell r="D1269" t="str">
            <v>375G.家樂氏</v>
          </cell>
          <cell r="E1269" t="str">
            <v>現購王哥</v>
          </cell>
          <cell r="F1269" t="str">
            <v>盒</v>
          </cell>
        </row>
        <row r="1270">
          <cell r="B1270" t="str">
            <v>格格脆(家</v>
          </cell>
          <cell r="C1270" t="str">
            <v>美商佳樂氏行銷有限公司台灣分公司</v>
          </cell>
          <cell r="D1270" t="str">
            <v>家樂氏</v>
          </cell>
          <cell r="E1270" t="str">
            <v>現購王哥</v>
          </cell>
          <cell r="F1270" t="str">
            <v>盒</v>
          </cell>
        </row>
        <row r="1271">
          <cell r="B1271" t="str">
            <v>可可球(家</v>
          </cell>
          <cell r="C1271" t="str">
            <v>美商佳樂氏行銷有限公司台灣分公司</v>
          </cell>
          <cell r="D1271" t="str">
            <v>家樂氏</v>
          </cell>
          <cell r="E1271" t="str">
            <v>現購王哥</v>
          </cell>
          <cell r="F1271" t="str">
            <v>盒</v>
          </cell>
        </row>
        <row r="1272">
          <cell r="B1272" t="str">
            <v>可可片(家</v>
          </cell>
          <cell r="C1272" t="str">
            <v>美商佳樂氏行銷有限公司台灣分公司</v>
          </cell>
          <cell r="D1272" t="str">
            <v>家樂氏</v>
          </cell>
          <cell r="E1272" t="str">
            <v>現購王哥</v>
          </cell>
          <cell r="F1272" t="str">
            <v>盒</v>
          </cell>
        </row>
        <row r="1273">
          <cell r="B1273" t="str">
            <v>波卡洋芋片</v>
          </cell>
          <cell r="C1273" t="str">
            <v>台灣百事食品股份有限公司</v>
          </cell>
          <cell r="E1273" t="str">
            <v>現購</v>
          </cell>
          <cell r="F1273" t="str">
            <v>包</v>
          </cell>
        </row>
        <row r="1274">
          <cell r="B1274" t="str">
            <v>N桂格三寶燕麥</v>
          </cell>
          <cell r="C1274" t="str">
            <v>佳格食品股份限公司</v>
          </cell>
          <cell r="D1274" t="str">
            <v>1.8K/盒</v>
          </cell>
          <cell r="E1274" t="str">
            <v>現購王哥</v>
          </cell>
          <cell r="F1274" t="str">
            <v>盒</v>
          </cell>
        </row>
        <row r="1275">
          <cell r="B1275" t="str">
            <v>桂格快煮燕麥片</v>
          </cell>
          <cell r="C1275" t="str">
            <v>佳格食品股份限公司</v>
          </cell>
          <cell r="D1275" t="str">
            <v>罐/800G</v>
          </cell>
          <cell r="E1275" t="str">
            <v>現購王哥</v>
          </cell>
          <cell r="F1275" t="str">
            <v>罐</v>
          </cell>
        </row>
        <row r="1276">
          <cell r="B1276" t="str">
            <v>桂格什錦珍榖</v>
          </cell>
          <cell r="C1276" t="str">
            <v>佳格食品股份限公司</v>
          </cell>
          <cell r="D1276" t="str">
            <v>1700G</v>
          </cell>
          <cell r="E1276" t="str">
            <v>現購王哥</v>
          </cell>
          <cell r="F1276" t="str">
            <v>罐</v>
          </cell>
        </row>
        <row r="1277">
          <cell r="B1277" t="str">
            <v>燕麥片</v>
          </cell>
          <cell r="D1277" t="str">
            <v>即食</v>
          </cell>
          <cell r="E1277" t="str">
            <v>現購王哥</v>
          </cell>
          <cell r="F1277" t="str">
            <v>罐</v>
          </cell>
        </row>
        <row r="1278">
          <cell r="B1278" t="str">
            <v>愛之味燕麥粥</v>
          </cell>
          <cell r="C1278" t="str">
            <v>愛之味股份有限公司</v>
          </cell>
          <cell r="D1278" t="str">
            <v>紅豆牛奶口味</v>
          </cell>
          <cell r="E1278" t="str">
            <v>現購王哥</v>
          </cell>
          <cell r="F1278" t="str">
            <v>瓶</v>
          </cell>
        </row>
        <row r="1279">
          <cell r="B1279" t="str">
            <v>洋芋片(小</v>
          </cell>
          <cell r="C1279" t="str">
            <v>台灣百事食品股份有限公司</v>
          </cell>
          <cell r="E1279" t="str">
            <v>現購</v>
          </cell>
          <cell r="F1279" t="str">
            <v>包</v>
          </cell>
        </row>
        <row r="1280">
          <cell r="B1280" t="str">
            <v>八寶粥(愛之味</v>
          </cell>
          <cell r="C1280" t="str">
            <v>愛之味股份有限公司</v>
          </cell>
          <cell r="E1280" t="str">
            <v>現購王哥</v>
          </cell>
          <cell r="F1280" t="str">
            <v>瓶</v>
          </cell>
        </row>
        <row r="1281">
          <cell r="B1281" t="str">
            <v>愛之味珍珠圓</v>
          </cell>
          <cell r="C1281" t="str">
            <v>愛之味股份有限公司</v>
          </cell>
          <cell r="E1281" t="str">
            <v>現購王哥</v>
          </cell>
          <cell r="F1281" t="str">
            <v>罐</v>
          </cell>
        </row>
        <row r="1282">
          <cell r="B1282" t="str">
            <v>光泉葡萄100%</v>
          </cell>
          <cell r="C1282" t="str">
            <v>光泉牧場股份有限公司</v>
          </cell>
          <cell r="D1282" t="str">
            <v>24入/箱200CC</v>
          </cell>
          <cell r="E1282" t="str">
            <v>光泉</v>
          </cell>
          <cell r="F1282" t="str">
            <v>瓶</v>
          </cell>
        </row>
        <row r="1283">
          <cell r="B1283" t="str">
            <v>光泉鮮果多蘋果</v>
          </cell>
          <cell r="C1283" t="str">
            <v>光泉牧場股份有限公司</v>
          </cell>
          <cell r="D1283" t="str">
            <v>250CC</v>
          </cell>
          <cell r="E1283" t="str">
            <v>光泉</v>
          </cell>
          <cell r="F1283" t="str">
            <v>瓶</v>
          </cell>
        </row>
        <row r="1284">
          <cell r="B1284" t="str">
            <v>金鮮奶175CC</v>
          </cell>
          <cell r="D1284" t="str">
            <v>24瓶/包</v>
          </cell>
          <cell r="E1284" t="str">
            <v>國信</v>
          </cell>
          <cell r="F1284" t="str">
            <v>瓶</v>
          </cell>
        </row>
        <row r="1285">
          <cell r="B1285" t="str">
            <v>光泉果汁食刻</v>
          </cell>
          <cell r="C1285" t="str">
            <v>光泉牧場股份有限公司</v>
          </cell>
          <cell r="D1285" t="str">
            <v>瓶/250CC</v>
          </cell>
          <cell r="E1285" t="str">
            <v>光泉</v>
          </cell>
          <cell r="F1285" t="str">
            <v>瓶</v>
          </cell>
        </row>
        <row r="1286">
          <cell r="B1286" t="str">
            <v>光泉果汁食刻</v>
          </cell>
          <cell r="C1286" t="str">
            <v>光泉牧場股份有限公司</v>
          </cell>
          <cell r="D1286" t="str">
            <v>瓶/375cc</v>
          </cell>
          <cell r="E1286" t="str">
            <v>光泉</v>
          </cell>
          <cell r="F1286" t="str">
            <v>瓶</v>
          </cell>
        </row>
        <row r="1287">
          <cell r="B1287" t="str">
            <v>金椰子175CC</v>
          </cell>
          <cell r="D1287" t="str">
            <v>24瓶/包</v>
          </cell>
          <cell r="E1287" t="str">
            <v>國信</v>
          </cell>
          <cell r="F1287" t="str">
            <v>瓶</v>
          </cell>
        </row>
        <row r="1288">
          <cell r="B1288" t="str">
            <v>光泉葡萄汁</v>
          </cell>
          <cell r="C1288" t="str">
            <v>光泉牧場股份有限公司</v>
          </cell>
          <cell r="D1288" t="str">
            <v>960CC/瓶</v>
          </cell>
          <cell r="E1288" t="str">
            <v>光泉</v>
          </cell>
          <cell r="F1288" t="str">
            <v>瓶</v>
          </cell>
        </row>
        <row r="1289">
          <cell r="B1289" t="str">
            <v>園之味葡萄汁</v>
          </cell>
          <cell r="E1289" t="str">
            <v>芃呈</v>
          </cell>
          <cell r="F1289" t="str">
            <v>瓶</v>
          </cell>
        </row>
        <row r="1290">
          <cell r="B1290" t="str">
            <v>金巧巧175CC</v>
          </cell>
          <cell r="D1290" t="str">
            <v>24瓶/包</v>
          </cell>
          <cell r="E1290" t="str">
            <v>國信</v>
          </cell>
          <cell r="F1290" t="str">
            <v>瓶</v>
          </cell>
        </row>
        <row r="1291">
          <cell r="B1291" t="str">
            <v>金果汁175CC</v>
          </cell>
          <cell r="D1291" t="str">
            <v>24瓶/包</v>
          </cell>
          <cell r="E1291" t="str">
            <v>國信</v>
          </cell>
          <cell r="F1291" t="str">
            <v>瓶</v>
          </cell>
        </row>
        <row r="1292">
          <cell r="B1292" t="str">
            <v>數字餅乾</v>
          </cell>
          <cell r="E1292" t="str">
            <v>現購王哥</v>
          </cell>
          <cell r="F1292" t="str">
            <v>KG</v>
          </cell>
        </row>
        <row r="1293">
          <cell r="B1293" t="str">
            <v>金草莓175CC</v>
          </cell>
          <cell r="D1293" t="str">
            <v>24瓶/包</v>
          </cell>
          <cell r="E1293" t="str">
            <v>國信</v>
          </cell>
          <cell r="F1293" t="str">
            <v>瓶</v>
          </cell>
        </row>
        <row r="1294">
          <cell r="B1294" t="str">
            <v>健健美優酪乳</v>
          </cell>
          <cell r="C1294" t="str">
            <v>國信食品股份有限公司</v>
          </cell>
          <cell r="D1294" t="str">
            <v>175ml</v>
          </cell>
          <cell r="E1294" t="str">
            <v>國信</v>
          </cell>
          <cell r="F1294" t="str">
            <v>瓶</v>
          </cell>
        </row>
        <row r="1295">
          <cell r="B1295" t="str">
            <v>金蘋果100CC</v>
          </cell>
          <cell r="C1295" t="str">
            <v>國信食品股份有限公司</v>
          </cell>
          <cell r="D1295" t="str">
            <v>30瓶/包</v>
          </cell>
          <cell r="E1295" t="str">
            <v>國信</v>
          </cell>
          <cell r="F1295" t="str">
            <v>瓶</v>
          </cell>
        </row>
        <row r="1296">
          <cell r="B1296" t="str">
            <v>飛機餅乾</v>
          </cell>
          <cell r="E1296" t="str">
            <v>現購王哥</v>
          </cell>
          <cell r="F1296" t="str">
            <v>KG</v>
          </cell>
        </row>
        <row r="1297">
          <cell r="B1297" t="str">
            <v>旺仔小饅頭</v>
          </cell>
          <cell r="C1297" t="str">
            <v>宜蘭食品工業股份有限公司</v>
          </cell>
          <cell r="E1297" t="str">
            <v>現購</v>
          </cell>
          <cell r="F1297" t="str">
            <v>包</v>
          </cell>
        </row>
        <row r="1298">
          <cell r="B1298" t="str">
            <v>舒跑600CC</v>
          </cell>
          <cell r="C1298" t="str">
            <v>維他露食品股份有限公司</v>
          </cell>
          <cell r="D1298" t="str">
            <v>寶特瓶</v>
          </cell>
          <cell r="E1298" t="str">
            <v>現購王哥</v>
          </cell>
          <cell r="F1298" t="str">
            <v>瓶</v>
          </cell>
        </row>
        <row r="1299">
          <cell r="B1299" t="str">
            <v>舒跑250CC</v>
          </cell>
          <cell r="C1299" t="str">
            <v>維他露食品股份有限公司</v>
          </cell>
          <cell r="D1299" t="str">
            <v>鋁泊包</v>
          </cell>
          <cell r="E1299" t="str">
            <v>現購</v>
          </cell>
          <cell r="F1299" t="str">
            <v>瓶</v>
          </cell>
        </row>
        <row r="1300">
          <cell r="B1300" t="str">
            <v>菠蜜果菜汁160C</v>
          </cell>
          <cell r="C1300" t="str">
            <v>久津實業股份有限公司</v>
          </cell>
          <cell r="E1300" t="str">
            <v>現購</v>
          </cell>
          <cell r="F1300" t="str">
            <v>瓶</v>
          </cell>
        </row>
        <row r="1301">
          <cell r="B1301" t="str">
            <v>舒跑(易開罐</v>
          </cell>
          <cell r="C1301" t="str">
            <v>維他露食品股份有限公司</v>
          </cell>
          <cell r="D1301" t="str">
            <v>小罐</v>
          </cell>
          <cell r="E1301" t="str">
            <v>現購王哥</v>
          </cell>
          <cell r="F1301" t="str">
            <v>瓶</v>
          </cell>
        </row>
        <row r="1302">
          <cell r="B1302" t="str">
            <v>光泉薏仁米漿1L</v>
          </cell>
          <cell r="C1302" t="str">
            <v>光泉牧場股份有限公司</v>
          </cell>
          <cell r="D1302" t="str">
            <v>936ML</v>
          </cell>
          <cell r="E1302" t="str">
            <v>光泉</v>
          </cell>
          <cell r="F1302" t="str">
            <v>瓶</v>
          </cell>
        </row>
        <row r="1303">
          <cell r="B1303" t="str">
            <v>光泉薏仁米漿2L</v>
          </cell>
          <cell r="C1303" t="str">
            <v>光泉牧場股份有限公司</v>
          </cell>
          <cell r="D1303" t="str">
            <v>1857ML</v>
          </cell>
          <cell r="E1303" t="str">
            <v>光泉</v>
          </cell>
          <cell r="F1303" t="str">
            <v>瓶</v>
          </cell>
        </row>
        <row r="1304">
          <cell r="B1304" t="str">
            <v>光泉黑豆漿2L</v>
          </cell>
          <cell r="C1304" t="str">
            <v>光泉牧場股份有限公司</v>
          </cell>
          <cell r="D1304" t="str">
            <v>黑芝麻</v>
          </cell>
          <cell r="E1304" t="str">
            <v>光泉</v>
          </cell>
          <cell r="F1304" t="str">
            <v>瓶</v>
          </cell>
        </row>
        <row r="1305">
          <cell r="B1305" t="str">
            <v>阿華田650G</v>
          </cell>
          <cell r="C1305" t="str">
            <v>欣臨企業股份有限公司</v>
          </cell>
          <cell r="D1305" t="str">
            <v>罐/650G</v>
          </cell>
          <cell r="E1305" t="str">
            <v>現購王哥</v>
          </cell>
          <cell r="F1305" t="str">
            <v>罐</v>
          </cell>
        </row>
        <row r="1306">
          <cell r="B1306" t="str">
            <v>阿華田400G</v>
          </cell>
          <cell r="C1306" t="str">
            <v>欣臨企業股份有限公司</v>
          </cell>
          <cell r="D1306" t="str">
            <v>罐/400G</v>
          </cell>
          <cell r="E1306" t="str">
            <v>現購王哥</v>
          </cell>
          <cell r="F1306" t="str">
            <v>罐</v>
          </cell>
        </row>
        <row r="1307">
          <cell r="B1307" t="str">
            <v>阿華田牛奶麥芽</v>
          </cell>
          <cell r="C1307" t="str">
            <v>欣臨企業股份有限公司</v>
          </cell>
          <cell r="D1307" t="str">
            <v>罐/400G</v>
          </cell>
          <cell r="E1307" t="str">
            <v>現購王哥</v>
          </cell>
          <cell r="F1307" t="str">
            <v>罐</v>
          </cell>
        </row>
        <row r="1308">
          <cell r="B1308" t="str">
            <v>美祿巧克力麥芽</v>
          </cell>
          <cell r="C1308" t="str">
            <v>台灣雀巢股份有限公司</v>
          </cell>
          <cell r="D1308" t="str">
            <v>罐/500G</v>
          </cell>
          <cell r="E1308" t="str">
            <v>現購王哥</v>
          </cell>
          <cell r="F1308" t="str">
            <v>罐</v>
          </cell>
        </row>
        <row r="1309">
          <cell r="B1309" t="str">
            <v>N美祿巧克力麥芽</v>
          </cell>
          <cell r="C1309" t="str">
            <v>台灣雀巢股份有限公司</v>
          </cell>
          <cell r="D1309" t="str">
            <v>包/960G</v>
          </cell>
          <cell r="E1309" t="str">
            <v>現購</v>
          </cell>
          <cell r="F1309" t="str">
            <v>包</v>
          </cell>
        </row>
        <row r="1310">
          <cell r="B1310" t="str">
            <v>美祿巧克力麥芽</v>
          </cell>
          <cell r="C1310" t="str">
            <v>台灣雀巢股份有限公司</v>
          </cell>
          <cell r="D1310" t="str">
            <v>1.5K/罐</v>
          </cell>
          <cell r="E1310" t="str">
            <v>現購王哥</v>
          </cell>
          <cell r="F1310" t="str">
            <v>罐</v>
          </cell>
        </row>
        <row r="1311">
          <cell r="B1311" t="str">
            <v>美祿胚芽</v>
          </cell>
          <cell r="C1311" t="str">
            <v>台灣雀巢股份有限公司</v>
          </cell>
          <cell r="D1311" t="str">
            <v>罐/500G</v>
          </cell>
          <cell r="E1311" t="str">
            <v>現購王哥</v>
          </cell>
          <cell r="F1311" t="str">
            <v>罐</v>
          </cell>
        </row>
        <row r="1312">
          <cell r="B1312" t="str">
            <v>黑豆漿2L</v>
          </cell>
          <cell r="E1312" t="str">
            <v>祥美</v>
          </cell>
          <cell r="F1312" t="str">
            <v>瓶</v>
          </cell>
        </row>
        <row r="1313">
          <cell r="B1313" t="str">
            <v>義美黑豆奶2L</v>
          </cell>
          <cell r="C1313" t="str">
            <v>義美食品股份有限公司</v>
          </cell>
          <cell r="E1313" t="str">
            <v>現購王哥</v>
          </cell>
          <cell r="F1313" t="str">
            <v>瓶</v>
          </cell>
        </row>
        <row r="1314">
          <cell r="B1314" t="str">
            <v>義美小寶吉(蘋</v>
          </cell>
          <cell r="C1314" t="str">
            <v>義美食品股份有限公司</v>
          </cell>
          <cell r="E1314" t="str">
            <v>現購王哥</v>
          </cell>
          <cell r="F1314" t="str">
            <v>瓶</v>
          </cell>
        </row>
        <row r="1315">
          <cell r="B1315" t="str">
            <v>義美黑芝麻豆奶</v>
          </cell>
          <cell r="C1315" t="str">
            <v>義美食品股份有限公司</v>
          </cell>
          <cell r="D1315" t="str">
            <v>2L</v>
          </cell>
          <cell r="E1315" t="str">
            <v>現購王哥</v>
          </cell>
          <cell r="F1315" t="str">
            <v>瓶</v>
          </cell>
        </row>
        <row r="1316">
          <cell r="B1316" t="str">
            <v>義美小寶吉(葡</v>
          </cell>
          <cell r="C1316" t="str">
            <v>義美食品股份有限公司</v>
          </cell>
          <cell r="D1316" t="str">
            <v>瓶/125cc</v>
          </cell>
          <cell r="E1316" t="str">
            <v>現購王哥</v>
          </cell>
          <cell r="F1316" t="str">
            <v>瓶</v>
          </cell>
        </row>
        <row r="1317">
          <cell r="B1317" t="str">
            <v>妞妞珍珠圓</v>
          </cell>
          <cell r="C1317" t="str">
            <v>泰山企業股份有限公司</v>
          </cell>
          <cell r="E1317" t="str">
            <v>現購王哥</v>
          </cell>
          <cell r="F1317" t="str">
            <v>罐</v>
          </cell>
        </row>
        <row r="1318">
          <cell r="B1318" t="str">
            <v>蜜花生罐</v>
          </cell>
          <cell r="E1318" t="str">
            <v>德怡</v>
          </cell>
          <cell r="F1318" t="str">
            <v>罐</v>
          </cell>
        </row>
        <row r="1319">
          <cell r="B1319" t="str">
            <v>妞妞甜八寶</v>
          </cell>
          <cell r="C1319" t="str">
            <v>泰山企業股份有限公司</v>
          </cell>
          <cell r="E1319" t="str">
            <v>現購王哥</v>
          </cell>
          <cell r="F1319" t="str">
            <v>罐</v>
          </cell>
        </row>
        <row r="1320">
          <cell r="B1320" t="str">
            <v>脆笛酥(巧克力</v>
          </cell>
          <cell r="C1320" t="str">
            <v>台灣億滋股份有限公司</v>
          </cell>
          <cell r="E1320" t="str">
            <v>現購王哥</v>
          </cell>
          <cell r="F1320" t="str">
            <v>盒</v>
          </cell>
        </row>
        <row r="1321">
          <cell r="B1321" t="str">
            <v>綜合果麥380G</v>
          </cell>
          <cell r="C1321" t="str">
            <v>美商家樂氏行銷有限公司台灣分公司</v>
          </cell>
          <cell r="D1321" t="str">
            <v>喜瑞爾</v>
          </cell>
          <cell r="E1321" t="str">
            <v>現購王哥</v>
          </cell>
          <cell r="F1321" t="str">
            <v>盒</v>
          </cell>
        </row>
        <row r="1322">
          <cell r="B1322" t="str">
            <v>脆笛酥(草莓</v>
          </cell>
          <cell r="C1322" t="str">
            <v>台灣億滋股份有限公司</v>
          </cell>
          <cell r="E1322" t="str">
            <v>現購王哥</v>
          </cell>
          <cell r="F1322" t="str">
            <v>盒</v>
          </cell>
        </row>
        <row r="1323">
          <cell r="B1323" t="str">
            <v>阿薩姆奶茶</v>
          </cell>
          <cell r="C1323" t="str">
            <v>竑富生技有限公司</v>
          </cell>
          <cell r="D1323" t="str">
            <v>24入/箱</v>
          </cell>
          <cell r="E1323" t="str">
            <v>現購王哥</v>
          </cell>
          <cell r="F1323" t="str">
            <v>瓶</v>
          </cell>
        </row>
        <row r="1324">
          <cell r="B1324" t="str">
            <v>魷魚絲(珍珍</v>
          </cell>
          <cell r="C1324" t="str">
            <v>新和興海洋企業股份有限公司</v>
          </cell>
          <cell r="E1324" t="str">
            <v>現購王哥</v>
          </cell>
          <cell r="F1324" t="str">
            <v>包</v>
          </cell>
        </row>
        <row r="1325">
          <cell r="B1325" t="str">
            <v>雪餅(小</v>
          </cell>
          <cell r="C1325" t="str">
            <v>宜蘭食品工業股份有限公司</v>
          </cell>
          <cell r="E1325" t="str">
            <v>現購王哥</v>
          </cell>
          <cell r="F1325" t="str">
            <v>包</v>
          </cell>
        </row>
        <row r="1326">
          <cell r="B1326" t="str">
            <v>雪餅</v>
          </cell>
          <cell r="C1326" t="str">
            <v>宜蘭食品工業股份有限公司</v>
          </cell>
          <cell r="D1326" t="str">
            <v>420G/包</v>
          </cell>
          <cell r="E1326" t="str">
            <v>現購王哥</v>
          </cell>
          <cell r="F1326" t="str">
            <v>包</v>
          </cell>
        </row>
        <row r="1327">
          <cell r="B1327" t="str">
            <v>雪餅(量販包</v>
          </cell>
          <cell r="C1327" t="str">
            <v>宜蘭食品工業股份有限公司</v>
          </cell>
          <cell r="E1327" t="str">
            <v>現購王哥</v>
          </cell>
          <cell r="F1327" t="str">
            <v>包</v>
          </cell>
        </row>
        <row r="1328">
          <cell r="B1328" t="str">
            <v>孔雀餅乾</v>
          </cell>
          <cell r="C1328" t="str">
            <v>乖乖股份有限公司</v>
          </cell>
          <cell r="E1328" t="str">
            <v>現購王哥</v>
          </cell>
          <cell r="F1328" t="str">
            <v>包</v>
          </cell>
        </row>
        <row r="1329">
          <cell r="B1329" t="str">
            <v>N翹鬍子洋芋片</v>
          </cell>
          <cell r="E1329" t="str">
            <v>世興</v>
          </cell>
          <cell r="F1329" t="str">
            <v>罐</v>
          </cell>
        </row>
        <row r="1330">
          <cell r="B1330" t="str">
            <v>M&amp;M巧克力(大</v>
          </cell>
          <cell r="E1330" t="str">
            <v>現購王哥</v>
          </cell>
          <cell r="F1330" t="str">
            <v>包</v>
          </cell>
        </row>
        <row r="1331">
          <cell r="B1331" t="str">
            <v>義美小泡芙</v>
          </cell>
          <cell r="C1331" t="str">
            <v>義美食品股份有限公司</v>
          </cell>
          <cell r="D1331" t="str">
            <v>65G</v>
          </cell>
          <cell r="E1331" t="str">
            <v>現購王哥</v>
          </cell>
          <cell r="F1331" t="str">
            <v>包</v>
          </cell>
        </row>
        <row r="1332">
          <cell r="B1332" t="str">
            <v>N蒟蒻</v>
          </cell>
          <cell r="C1332" t="str">
            <v>宏旭食品企業有限公司</v>
          </cell>
          <cell r="E1332" t="str">
            <v>宏旭</v>
          </cell>
          <cell r="F1332" t="str">
            <v>KG</v>
          </cell>
        </row>
        <row r="1333">
          <cell r="B1333" t="str">
            <v>素和風照燒排</v>
          </cell>
          <cell r="C1333" t="str">
            <v>津悅食品有限公司</v>
          </cell>
          <cell r="D1333" t="str">
            <v>非基改</v>
          </cell>
          <cell r="E1333" t="str">
            <v>津悅</v>
          </cell>
          <cell r="F1333" t="str">
            <v>片</v>
          </cell>
        </row>
        <row r="1334">
          <cell r="B1334" t="str">
            <v>蒟蒻丁(三色</v>
          </cell>
          <cell r="C1334" t="str">
            <v>尚旺生技有限公司</v>
          </cell>
          <cell r="D1334" t="str">
            <v>桶/4KG</v>
          </cell>
          <cell r="E1334" t="str">
            <v>尚旺</v>
          </cell>
          <cell r="F1334" t="str">
            <v>桶</v>
          </cell>
        </row>
        <row r="1335">
          <cell r="B1335" t="str">
            <v>N素小卷1.2K</v>
          </cell>
          <cell r="C1335" t="str">
            <v>宏旭食品企業有限公司</v>
          </cell>
          <cell r="E1335" t="str">
            <v>宏旭</v>
          </cell>
          <cell r="F1335" t="str">
            <v>包</v>
          </cell>
        </row>
        <row r="1336">
          <cell r="B1336" t="str">
            <v>乖乖桶</v>
          </cell>
          <cell r="C1336" t="str">
            <v>乖乖股份有限公司</v>
          </cell>
          <cell r="E1336" t="str">
            <v>現購王哥</v>
          </cell>
          <cell r="F1336" t="str">
            <v>桶</v>
          </cell>
        </row>
        <row r="1337">
          <cell r="B1337" t="str">
            <v>乖乖(大</v>
          </cell>
          <cell r="C1337" t="str">
            <v>乖乖股份有限公司</v>
          </cell>
          <cell r="D1337" t="str">
            <v>奶油口味</v>
          </cell>
          <cell r="E1337" t="str">
            <v>現購</v>
          </cell>
          <cell r="F1337" t="str">
            <v>包</v>
          </cell>
        </row>
        <row r="1338">
          <cell r="B1338" t="str">
            <v>乖乖(大</v>
          </cell>
          <cell r="C1338" t="str">
            <v>乖乖股份有限公司</v>
          </cell>
          <cell r="D1338" t="str">
            <v>五香口味</v>
          </cell>
          <cell r="E1338" t="str">
            <v>現購</v>
          </cell>
          <cell r="F1338" t="str">
            <v>包</v>
          </cell>
        </row>
        <row r="1339">
          <cell r="B1339" t="str">
            <v>牛奶糖</v>
          </cell>
          <cell r="E1339" t="str">
            <v>現購王哥</v>
          </cell>
          <cell r="F1339" t="str">
            <v>包</v>
          </cell>
        </row>
        <row r="1340">
          <cell r="B1340" t="str">
            <v>綜合水果糖</v>
          </cell>
          <cell r="E1340" t="str">
            <v>現購王哥</v>
          </cell>
          <cell r="F1340" t="str">
            <v>包</v>
          </cell>
        </row>
        <row r="1341">
          <cell r="B1341" t="str">
            <v>巧克力</v>
          </cell>
          <cell r="E1341" t="str">
            <v>現購王哥</v>
          </cell>
          <cell r="F1341" t="str">
            <v>罐</v>
          </cell>
        </row>
        <row r="1342">
          <cell r="B1342" t="str">
            <v>可樂爽口糖</v>
          </cell>
          <cell r="E1342" t="str">
            <v>現購王哥</v>
          </cell>
          <cell r="F1342" t="str">
            <v>包</v>
          </cell>
        </row>
        <row r="1343">
          <cell r="B1343" t="str">
            <v>順益巧克力哈士</v>
          </cell>
          <cell r="D1343" t="str">
            <v>400G/包</v>
          </cell>
          <cell r="E1343" t="str">
            <v>現購王哥</v>
          </cell>
          <cell r="F1343" t="str">
            <v>包</v>
          </cell>
        </row>
        <row r="1344">
          <cell r="B1344" t="str">
            <v>高鈣餅乾</v>
          </cell>
          <cell r="D1344" t="str">
            <v>80G/盒</v>
          </cell>
          <cell r="E1344" t="str">
            <v>現購王哥</v>
          </cell>
          <cell r="F1344" t="str">
            <v>盒</v>
          </cell>
        </row>
        <row r="1345">
          <cell r="B1345" t="str">
            <v>太妃糖</v>
          </cell>
          <cell r="E1345" t="str">
            <v>現購王哥</v>
          </cell>
          <cell r="F1345" t="str">
            <v>包</v>
          </cell>
        </row>
        <row r="1346">
          <cell r="B1346" t="str">
            <v>77乳加巧克力</v>
          </cell>
          <cell r="C1346" t="str">
            <v>宏亞食品股份有限公司</v>
          </cell>
          <cell r="D1346" t="str">
            <v>400G/包</v>
          </cell>
          <cell r="E1346" t="str">
            <v>現購王哥</v>
          </cell>
          <cell r="F1346" t="str">
            <v>包</v>
          </cell>
        </row>
        <row r="1347">
          <cell r="B1347" t="str">
            <v>義美泡芙巧克力</v>
          </cell>
          <cell r="C1347" t="str">
            <v>義美食品股份有限公司</v>
          </cell>
          <cell r="E1347" t="str">
            <v>現購王哥</v>
          </cell>
          <cell r="F1347" t="str">
            <v>包</v>
          </cell>
        </row>
        <row r="1348">
          <cell r="B1348" t="str">
            <v>孔雀捲心餅</v>
          </cell>
          <cell r="C1348" t="str">
            <v>乖乖股份有限公司</v>
          </cell>
          <cell r="E1348" t="str">
            <v>現購</v>
          </cell>
          <cell r="F1348" t="str">
            <v>包</v>
          </cell>
        </row>
        <row r="1349">
          <cell r="B1349" t="str">
            <v>N孔雀捲心餅</v>
          </cell>
          <cell r="C1349" t="str">
            <v>乖乖股份有限公司</v>
          </cell>
          <cell r="E1349" t="str">
            <v>現購</v>
          </cell>
          <cell r="F1349" t="str">
            <v>包</v>
          </cell>
        </row>
        <row r="1350">
          <cell r="B1350" t="str">
            <v>蝦味先(大</v>
          </cell>
          <cell r="C1350" t="str">
            <v>裕榮食品股份有限公司</v>
          </cell>
          <cell r="E1350" t="str">
            <v>現購王哥</v>
          </cell>
          <cell r="F1350" t="str">
            <v>包</v>
          </cell>
        </row>
        <row r="1351">
          <cell r="B1351" t="str">
            <v>聯華歡樂喜多包</v>
          </cell>
          <cell r="C1351" t="str">
            <v>聯華食品工業股份有限公司</v>
          </cell>
          <cell r="E1351" t="str">
            <v>現購王哥</v>
          </cell>
          <cell r="F1351" t="str">
            <v>組</v>
          </cell>
        </row>
        <row r="1352">
          <cell r="B1352" t="str">
            <v>義美蜂蜜蛋糕</v>
          </cell>
          <cell r="C1352" t="str">
            <v>義美食品股份有限公司</v>
          </cell>
          <cell r="D1352" t="str">
            <v>12入</v>
          </cell>
          <cell r="E1352" t="str">
            <v>現購王哥</v>
          </cell>
          <cell r="F1352" t="str">
            <v>條</v>
          </cell>
        </row>
        <row r="1353">
          <cell r="B1353" t="str">
            <v>蝦片</v>
          </cell>
          <cell r="D1353" t="str">
            <v>600G/包</v>
          </cell>
          <cell r="E1353" t="str">
            <v>定翔</v>
          </cell>
          <cell r="F1353" t="str">
            <v>KG</v>
          </cell>
        </row>
        <row r="1354">
          <cell r="B1354" t="str">
            <v>蝦味先(小</v>
          </cell>
          <cell r="C1354" t="str">
            <v>裕榮食品股份有限公司</v>
          </cell>
          <cell r="E1354" t="str">
            <v>現購</v>
          </cell>
          <cell r="F1354" t="str">
            <v>包</v>
          </cell>
        </row>
        <row r="1355">
          <cell r="B1355" t="str">
            <v>蝦餅</v>
          </cell>
          <cell r="E1355" t="str">
            <v>現購王哥</v>
          </cell>
          <cell r="F1355" t="str">
            <v>KG</v>
          </cell>
        </row>
        <row r="1356">
          <cell r="B1356" t="str">
            <v>福樂保久乳</v>
          </cell>
          <cell r="C1356" t="str">
            <v>佳乳食品股份有限公司</v>
          </cell>
          <cell r="E1356" t="str">
            <v>現購王哥</v>
          </cell>
          <cell r="F1356" t="str">
            <v>瓶</v>
          </cell>
        </row>
        <row r="1357">
          <cell r="B1357" t="str">
            <v>77乳加巧克力</v>
          </cell>
          <cell r="C1357" t="str">
            <v>宏亞食品股份有限公司</v>
          </cell>
          <cell r="E1357" t="str">
            <v>現購</v>
          </cell>
          <cell r="F1357" t="str">
            <v>條</v>
          </cell>
        </row>
        <row r="1358">
          <cell r="B1358" t="str">
            <v>芋簽粿1K</v>
          </cell>
          <cell r="E1358" t="str">
            <v>太順</v>
          </cell>
          <cell r="F1358" t="str">
            <v>包</v>
          </cell>
        </row>
        <row r="1359">
          <cell r="B1359" t="str">
            <v>義美巧克綿蛋糕</v>
          </cell>
          <cell r="C1359" t="str">
            <v>義美食品股份有限公司</v>
          </cell>
          <cell r="E1359" t="str">
            <v>現購王哥</v>
          </cell>
          <cell r="F1359" t="str">
            <v>個</v>
          </cell>
        </row>
        <row r="1360">
          <cell r="B1360" t="str">
            <v>義美紅豆麵包</v>
          </cell>
          <cell r="C1360" t="str">
            <v>義美食品股份有限公司</v>
          </cell>
          <cell r="E1360" t="str">
            <v>現購王哥</v>
          </cell>
          <cell r="F1360" t="str">
            <v>個</v>
          </cell>
        </row>
        <row r="1361">
          <cell r="B1361" t="str">
            <v>義美奶酥麵包</v>
          </cell>
          <cell r="C1361" t="str">
            <v>義美食品股份有限公司</v>
          </cell>
          <cell r="E1361" t="str">
            <v>現購王哥</v>
          </cell>
          <cell r="F1361" t="str">
            <v>個</v>
          </cell>
        </row>
        <row r="1362">
          <cell r="B1362" t="str">
            <v>義美菠蘿麵包</v>
          </cell>
          <cell r="C1362" t="str">
            <v>義美食品股份有限公司</v>
          </cell>
          <cell r="E1362" t="str">
            <v>現購王哥</v>
          </cell>
          <cell r="F1362" t="str">
            <v>個</v>
          </cell>
        </row>
        <row r="1363">
          <cell r="B1363" t="str">
            <v>義美巧克力蛋糕</v>
          </cell>
          <cell r="C1363" t="str">
            <v>義美食品股份有限公司</v>
          </cell>
          <cell r="D1363" t="str">
            <v>12入</v>
          </cell>
          <cell r="E1363" t="str">
            <v>現購王哥</v>
          </cell>
          <cell r="F1363" t="str">
            <v>條</v>
          </cell>
        </row>
        <row r="1364">
          <cell r="B1364" t="str">
            <v>義美果汁蛋糕</v>
          </cell>
          <cell r="C1364" t="str">
            <v>義美食品股份有限公司</v>
          </cell>
          <cell r="E1364" t="str">
            <v>現購王哥</v>
          </cell>
          <cell r="F1364" t="str">
            <v>個</v>
          </cell>
        </row>
        <row r="1365">
          <cell r="B1365" t="str">
            <v>義美栗子銅鑼燒</v>
          </cell>
          <cell r="C1365" t="str">
            <v>義美食品股份有限公司</v>
          </cell>
          <cell r="E1365" t="str">
            <v>現購王哥</v>
          </cell>
          <cell r="F1365" t="str">
            <v>個</v>
          </cell>
        </row>
        <row r="1366">
          <cell r="B1366" t="str">
            <v>可樂果(小</v>
          </cell>
          <cell r="E1366" t="str">
            <v>現購</v>
          </cell>
          <cell r="F1366" t="str">
            <v>包</v>
          </cell>
        </row>
        <row r="1367">
          <cell r="B1367" t="str">
            <v>義美桂圓蛋糕</v>
          </cell>
          <cell r="C1367" t="str">
            <v>義美食品股份有限公司</v>
          </cell>
          <cell r="E1367" t="str">
            <v>現購王哥</v>
          </cell>
          <cell r="F1367" t="str">
            <v>個</v>
          </cell>
        </row>
        <row r="1368">
          <cell r="B1368" t="str">
            <v>旺旺</v>
          </cell>
          <cell r="C1368" t="str">
            <v>宜蘭食品股份有限公司</v>
          </cell>
          <cell r="E1368" t="str">
            <v>現購王哥</v>
          </cell>
          <cell r="F1368" t="str">
            <v>個</v>
          </cell>
        </row>
        <row r="1369">
          <cell r="B1369" t="str">
            <v>旺旺仙貝</v>
          </cell>
          <cell r="C1369" t="str">
            <v>宜蘭食品股份有限公司</v>
          </cell>
          <cell r="D1369" t="str">
            <v>家庭號</v>
          </cell>
          <cell r="E1369" t="str">
            <v>現購王哥</v>
          </cell>
          <cell r="F1369" t="str">
            <v>包</v>
          </cell>
        </row>
        <row r="1370">
          <cell r="B1370" t="str">
            <v>大仙貝量販包</v>
          </cell>
          <cell r="C1370" t="str">
            <v>宜蘭食品股份有限公司</v>
          </cell>
          <cell r="E1370" t="str">
            <v>現購王哥</v>
          </cell>
          <cell r="F1370" t="str">
            <v>包</v>
          </cell>
        </row>
        <row r="1371">
          <cell r="B1371" t="str">
            <v>旺旺捲心酥</v>
          </cell>
          <cell r="C1371" t="str">
            <v>宜蘭食品股份有限公司</v>
          </cell>
          <cell r="E1371" t="str">
            <v>現購王哥</v>
          </cell>
          <cell r="F1371" t="str">
            <v>包</v>
          </cell>
        </row>
        <row r="1372">
          <cell r="B1372" t="str">
            <v>義美肉鬆麵包</v>
          </cell>
          <cell r="C1372" t="str">
            <v>義美食品股份有限公司</v>
          </cell>
          <cell r="E1372" t="str">
            <v>現購王哥</v>
          </cell>
          <cell r="F1372" t="str">
            <v>個</v>
          </cell>
        </row>
        <row r="1373">
          <cell r="B1373" t="str">
            <v>義美小法國麵包</v>
          </cell>
          <cell r="C1373" t="str">
            <v>義美食品股份有限公司</v>
          </cell>
          <cell r="D1373" t="str">
            <v>軟式</v>
          </cell>
          <cell r="E1373" t="str">
            <v>現購王哥</v>
          </cell>
          <cell r="F1373" t="str">
            <v>個</v>
          </cell>
        </row>
        <row r="1374">
          <cell r="B1374" t="str">
            <v>義美芝士蛋糕</v>
          </cell>
          <cell r="C1374" t="str">
            <v>義美食品股份有限公司</v>
          </cell>
          <cell r="D1374" t="str">
            <v>12入</v>
          </cell>
          <cell r="E1374" t="str">
            <v>現購王哥</v>
          </cell>
          <cell r="F1374" t="str">
            <v>條</v>
          </cell>
        </row>
        <row r="1375">
          <cell r="B1375" t="str">
            <v>N海苔肉鬆麵包</v>
          </cell>
          <cell r="C1375" t="str">
            <v>統一企業股份有限公司</v>
          </cell>
          <cell r="E1375" t="str">
            <v>芃呈</v>
          </cell>
          <cell r="F1375" t="str">
            <v>個</v>
          </cell>
        </row>
        <row r="1376">
          <cell r="B1376" t="str">
            <v>N香蒜起士35元</v>
          </cell>
          <cell r="C1376" t="str">
            <v>統一企業股份有限公司</v>
          </cell>
          <cell r="E1376" t="str">
            <v>芃呈</v>
          </cell>
          <cell r="F1376" t="str">
            <v>個</v>
          </cell>
        </row>
        <row r="1377">
          <cell r="B1377" t="str">
            <v>維也納牛奶軟法</v>
          </cell>
          <cell r="C1377" t="str">
            <v>統一企業股份有限公司</v>
          </cell>
          <cell r="E1377" t="str">
            <v>芃呈</v>
          </cell>
          <cell r="F1377" t="str">
            <v>個</v>
          </cell>
        </row>
        <row r="1378">
          <cell r="B1378" t="str">
            <v>N哆啦A夢小蛋糕</v>
          </cell>
          <cell r="C1378" t="str">
            <v>統一企業股份有限公司</v>
          </cell>
          <cell r="E1378" t="str">
            <v>芃呈</v>
          </cell>
          <cell r="F1378" t="str">
            <v>個</v>
          </cell>
        </row>
        <row r="1379">
          <cell r="B1379" t="str">
            <v>海苔肉鬆堡</v>
          </cell>
          <cell r="E1379" t="str">
            <v>芃呈</v>
          </cell>
          <cell r="F1379" t="str">
            <v>個</v>
          </cell>
        </row>
        <row r="1380">
          <cell r="B1380" t="str">
            <v>喜年來蛋捲</v>
          </cell>
          <cell r="C1380" t="str">
            <v>喜年來股份有限公司</v>
          </cell>
          <cell r="E1380" t="str">
            <v>現購王哥</v>
          </cell>
          <cell r="F1380" t="str">
            <v>盒</v>
          </cell>
        </row>
        <row r="1381">
          <cell r="B1381" t="str">
            <v>喜年來蔬菜餅乾</v>
          </cell>
          <cell r="C1381" t="str">
            <v>喜年來股份有限公司</v>
          </cell>
          <cell r="D1381" t="str">
            <v>120G/盒</v>
          </cell>
          <cell r="E1381" t="str">
            <v>現購王哥</v>
          </cell>
          <cell r="F1381" t="str">
            <v>盒</v>
          </cell>
        </row>
        <row r="1382">
          <cell r="B1382" t="str">
            <v>高崗屋海苔</v>
          </cell>
          <cell r="C1382" t="str">
            <v>春保食品股份有限公司</v>
          </cell>
          <cell r="E1382" t="str">
            <v>現購王哥</v>
          </cell>
          <cell r="F1382" t="str">
            <v>桶</v>
          </cell>
        </row>
        <row r="1383">
          <cell r="B1383" t="str">
            <v>好勁道拉麵</v>
          </cell>
          <cell r="C1383" t="str">
            <v>統一企業股份有限公司</v>
          </cell>
          <cell r="E1383" t="str">
            <v>現購王哥</v>
          </cell>
          <cell r="F1383" t="str">
            <v>包</v>
          </cell>
        </row>
        <row r="1384">
          <cell r="B1384" t="str">
            <v>藍莓夾心酥</v>
          </cell>
          <cell r="E1384" t="str">
            <v>現購王哥</v>
          </cell>
          <cell r="F1384" t="str">
            <v>包</v>
          </cell>
        </row>
        <row r="1385">
          <cell r="B1385" t="str">
            <v>羅利達黑餅</v>
          </cell>
          <cell r="E1385" t="str">
            <v>現購王哥</v>
          </cell>
          <cell r="F1385" t="str">
            <v>包</v>
          </cell>
        </row>
        <row r="1386">
          <cell r="B1386" t="str">
            <v>乖乖(小</v>
          </cell>
          <cell r="C1386" t="str">
            <v>乖乖股份有限公司</v>
          </cell>
          <cell r="D1386" t="str">
            <v>椰子口味</v>
          </cell>
          <cell r="E1386" t="str">
            <v>現購王哥</v>
          </cell>
          <cell r="F1386" t="str">
            <v>包</v>
          </cell>
        </row>
        <row r="1387">
          <cell r="B1387" t="str">
            <v>乖乖(小</v>
          </cell>
          <cell r="C1387" t="str">
            <v>乖乖股份有限公司</v>
          </cell>
          <cell r="D1387" t="str">
            <v>五香口味</v>
          </cell>
          <cell r="E1387" t="str">
            <v>現購王哥</v>
          </cell>
          <cell r="F1387" t="str">
            <v>包</v>
          </cell>
        </row>
        <row r="1388">
          <cell r="B1388" t="str">
            <v>藍莓果醬</v>
          </cell>
          <cell r="E1388" t="str">
            <v>現購王哥</v>
          </cell>
          <cell r="F1388" t="str">
            <v>罐</v>
          </cell>
        </row>
        <row r="1389">
          <cell r="B1389" t="str">
            <v>奶酥抹醬900G</v>
          </cell>
          <cell r="E1389" t="str">
            <v>德怡</v>
          </cell>
          <cell r="F1389" t="str">
            <v>罐</v>
          </cell>
        </row>
        <row r="1390">
          <cell r="B1390" t="str">
            <v>粉粿切丁</v>
          </cell>
          <cell r="C1390" t="str">
            <v>津悅食品有限公司</v>
          </cell>
          <cell r="D1390" t="str">
            <v>約5斤</v>
          </cell>
          <cell r="E1390" t="str">
            <v>津悅</v>
          </cell>
          <cell r="F1390" t="str">
            <v>包</v>
          </cell>
        </row>
        <row r="1391">
          <cell r="B1391" t="str">
            <v>統一麥香紅茶</v>
          </cell>
          <cell r="C1391" t="str">
            <v>統一企業股份有限公司</v>
          </cell>
          <cell r="E1391" t="str">
            <v>芃呈</v>
          </cell>
          <cell r="F1391" t="str">
            <v>瓶</v>
          </cell>
        </row>
        <row r="1392">
          <cell r="B1392" t="str">
            <v>統一麥香奶茶</v>
          </cell>
          <cell r="C1392" t="str">
            <v>統一企業股份有限公司</v>
          </cell>
          <cell r="E1392" t="str">
            <v>芃呈</v>
          </cell>
          <cell r="F1392" t="str">
            <v>瓶</v>
          </cell>
        </row>
        <row r="1393">
          <cell r="B1393" t="str">
            <v>統一麥香綠茶</v>
          </cell>
          <cell r="C1393" t="str">
            <v>統一企業股份有限公司</v>
          </cell>
          <cell r="E1393" t="str">
            <v>芃呈</v>
          </cell>
          <cell r="F1393" t="str">
            <v>瓶</v>
          </cell>
        </row>
        <row r="1394">
          <cell r="B1394" t="str">
            <v>可口可樂2L</v>
          </cell>
          <cell r="C1394" t="str">
            <v>太古可口可樂股份有限公司台灣分公司</v>
          </cell>
          <cell r="E1394" t="str">
            <v>現購</v>
          </cell>
          <cell r="F1394" t="str">
            <v>瓶</v>
          </cell>
        </row>
        <row r="1395">
          <cell r="B1395" t="str">
            <v>可口可樂1250CC</v>
          </cell>
          <cell r="C1395" t="str">
            <v>太古可口可樂股份有限公司台灣分公司</v>
          </cell>
          <cell r="E1395" t="str">
            <v>現購王哥</v>
          </cell>
          <cell r="F1395" t="str">
            <v>瓶</v>
          </cell>
        </row>
        <row r="1396">
          <cell r="B1396" t="str">
            <v>蘋果西打1L</v>
          </cell>
          <cell r="C1396" t="str">
            <v>大西洋飲料股份有限公司</v>
          </cell>
          <cell r="E1396" t="str">
            <v>現購王哥</v>
          </cell>
          <cell r="F1396" t="str">
            <v>瓶</v>
          </cell>
        </row>
        <row r="1397">
          <cell r="B1397" t="str">
            <v>玫瑰紅</v>
          </cell>
          <cell r="D1397" t="str">
            <v>1500CC/瓶</v>
          </cell>
          <cell r="E1397" t="str">
            <v>現購王哥</v>
          </cell>
          <cell r="F1397" t="str">
            <v>瓶</v>
          </cell>
        </row>
        <row r="1398">
          <cell r="B1398" t="str">
            <v>蘋果西打2L</v>
          </cell>
          <cell r="C1398" t="str">
            <v>大西洋飲料股份有限公司</v>
          </cell>
          <cell r="E1398" t="str">
            <v>現購王哥</v>
          </cell>
          <cell r="F1398" t="str">
            <v>瓶</v>
          </cell>
        </row>
        <row r="1399">
          <cell r="B1399" t="str">
            <v>玉米片185G(喜</v>
          </cell>
          <cell r="C1399" t="str">
            <v>福壽實業股份有限公司</v>
          </cell>
          <cell r="E1399" t="str">
            <v>現購</v>
          </cell>
          <cell r="F1399" t="str">
            <v>盒</v>
          </cell>
        </row>
        <row r="1400">
          <cell r="B1400" t="str">
            <v>草梅脆片(喜</v>
          </cell>
          <cell r="C1400" t="str">
            <v>福壽實業股份有限公司</v>
          </cell>
          <cell r="D1400" t="str">
            <v>185G.喜瑞爾</v>
          </cell>
          <cell r="E1400" t="str">
            <v>現購王哥</v>
          </cell>
          <cell r="F1400" t="str">
            <v>盒</v>
          </cell>
        </row>
        <row r="1401">
          <cell r="B1401" t="str">
            <v>巧克力脆(喜</v>
          </cell>
          <cell r="C1401" t="str">
            <v>福壽實業股份有限公司</v>
          </cell>
          <cell r="D1401" t="str">
            <v>185G.喜瑞爾</v>
          </cell>
          <cell r="E1401" t="str">
            <v>現購王哥</v>
          </cell>
          <cell r="F1401" t="str">
            <v>盒</v>
          </cell>
        </row>
        <row r="1402">
          <cell r="B1402" t="str">
            <v>奶油蘇打餅</v>
          </cell>
          <cell r="E1402" t="str">
            <v>現購王哥</v>
          </cell>
          <cell r="F1402" t="str">
            <v>個</v>
          </cell>
        </row>
        <row r="1403">
          <cell r="B1403" t="str">
            <v>立頓奶茶3合1</v>
          </cell>
          <cell r="C1403" t="str">
            <v>聯合利華股份有限公司</v>
          </cell>
          <cell r="D1403" t="str">
            <v>罐/475G</v>
          </cell>
          <cell r="E1403" t="str">
            <v>現購王哥</v>
          </cell>
          <cell r="F1403" t="str">
            <v>罐</v>
          </cell>
        </row>
        <row r="1404">
          <cell r="B1404" t="str">
            <v>阿華田1.15K</v>
          </cell>
          <cell r="C1404" t="str">
            <v>欣臨企業股份有限公司</v>
          </cell>
          <cell r="E1404" t="str">
            <v>現購王哥</v>
          </cell>
          <cell r="F1404" t="str">
            <v>罐</v>
          </cell>
        </row>
        <row r="1405">
          <cell r="B1405" t="str">
            <v>生日蛋糕(巧福</v>
          </cell>
          <cell r="D1405" t="str">
            <v>12吋</v>
          </cell>
          <cell r="E1405" t="str">
            <v>現購</v>
          </cell>
          <cell r="F1405" t="str">
            <v>個</v>
          </cell>
        </row>
        <row r="1406">
          <cell r="B1406" t="str">
            <v>N草莓麵包</v>
          </cell>
          <cell r="C1406" t="str">
            <v>生楓西點麵包店</v>
          </cell>
          <cell r="E1406" t="str">
            <v>生楓</v>
          </cell>
          <cell r="F1406" t="str">
            <v>個</v>
          </cell>
        </row>
        <row r="1407">
          <cell r="B1407" t="str">
            <v>N紅豆麵包</v>
          </cell>
          <cell r="C1407" t="str">
            <v>生楓西點麵包店</v>
          </cell>
          <cell r="E1407" t="str">
            <v>生楓</v>
          </cell>
          <cell r="F1407" t="str">
            <v>個</v>
          </cell>
        </row>
        <row r="1408">
          <cell r="B1408" t="str">
            <v>藍莓寒天貝果</v>
          </cell>
          <cell r="C1408" t="str">
            <v>統一企業股份有限公司</v>
          </cell>
          <cell r="E1408" t="str">
            <v>芃呈</v>
          </cell>
          <cell r="F1408" t="str">
            <v>個</v>
          </cell>
        </row>
        <row r="1409">
          <cell r="B1409" t="str">
            <v>起司薯球1K</v>
          </cell>
          <cell r="C1409" t="str">
            <v>比利時路多薩有限公司</v>
          </cell>
          <cell r="D1409" t="str">
            <v>約66個</v>
          </cell>
          <cell r="E1409" t="str">
            <v>祥亮</v>
          </cell>
          <cell r="F1409" t="str">
            <v>包</v>
          </cell>
        </row>
        <row r="1410">
          <cell r="B1410" t="str">
            <v>N紅豆花捲麵包</v>
          </cell>
          <cell r="C1410" t="str">
            <v>生楓西點麵包店</v>
          </cell>
          <cell r="E1410" t="str">
            <v>生楓</v>
          </cell>
          <cell r="F1410" t="str">
            <v>個</v>
          </cell>
        </row>
        <row r="1411">
          <cell r="B1411" t="str">
            <v>N涼麵醬包</v>
          </cell>
          <cell r="E1411" t="str">
            <v>東寶</v>
          </cell>
          <cell r="F1411" t="str">
            <v>包</v>
          </cell>
        </row>
        <row r="1412">
          <cell r="B1412" t="str">
            <v>調合檸檬汁(玻</v>
          </cell>
          <cell r="C1412" t="str">
            <v>吉特食品有限公司</v>
          </cell>
          <cell r="D1412" t="str">
            <v>瓶/780CC</v>
          </cell>
          <cell r="E1412" t="str">
            <v>全國</v>
          </cell>
          <cell r="F1412" t="str">
            <v>瓶</v>
          </cell>
        </row>
        <row r="1413">
          <cell r="B1413" t="str">
            <v>酸梅汁2.5K</v>
          </cell>
          <cell r="E1413" t="str">
            <v>德怡</v>
          </cell>
          <cell r="F1413" t="str">
            <v>桶</v>
          </cell>
        </row>
        <row r="1414">
          <cell r="B1414" t="str">
            <v>金桔果汁2.5K</v>
          </cell>
          <cell r="E1414" t="str">
            <v>德怡</v>
          </cell>
          <cell r="F1414" t="str">
            <v>桶</v>
          </cell>
        </row>
        <row r="1415">
          <cell r="B1415" t="str">
            <v>檸檬汽水</v>
          </cell>
          <cell r="D1415" t="str">
            <v>2000CC/瓶</v>
          </cell>
          <cell r="E1415" t="str">
            <v>現購王哥</v>
          </cell>
          <cell r="F1415" t="str">
            <v>瓶</v>
          </cell>
        </row>
        <row r="1416">
          <cell r="B1416" t="str">
            <v>鳳梨汁250CC</v>
          </cell>
          <cell r="E1416" t="str">
            <v>現購王哥</v>
          </cell>
          <cell r="F1416" t="str">
            <v>瓶</v>
          </cell>
        </row>
        <row r="1417">
          <cell r="B1417" t="str">
            <v>柳橙汁</v>
          </cell>
          <cell r="D1417" t="str">
            <v>1公升/瓶</v>
          </cell>
          <cell r="E1417" t="str">
            <v>現購王哥</v>
          </cell>
          <cell r="F1417" t="str">
            <v>瓶</v>
          </cell>
        </row>
        <row r="1418">
          <cell r="B1418" t="str">
            <v>鳳梨醬(佛光山</v>
          </cell>
          <cell r="D1418" t="str">
            <v>3K/桶</v>
          </cell>
          <cell r="E1418" t="str">
            <v>定翔</v>
          </cell>
          <cell r="F1418" t="str">
            <v>桶</v>
          </cell>
        </row>
        <row r="1419">
          <cell r="B1419" t="str">
            <v>義美小小蛋糕</v>
          </cell>
          <cell r="C1419" t="str">
            <v>義美食品股份有限公司</v>
          </cell>
          <cell r="E1419" t="str">
            <v>現購王哥</v>
          </cell>
          <cell r="F1419" t="str">
            <v>包</v>
          </cell>
        </row>
        <row r="1420">
          <cell r="B1420" t="str">
            <v>調合檸檬汁</v>
          </cell>
          <cell r="D1420" t="str">
            <v>1000CC</v>
          </cell>
          <cell r="E1420" t="str">
            <v>德怡</v>
          </cell>
          <cell r="F1420" t="str">
            <v>罐</v>
          </cell>
        </row>
        <row r="1421">
          <cell r="B1421" t="str">
            <v>百香果醬4.2K</v>
          </cell>
          <cell r="C1421" t="str">
            <v>尚旺生技有限公司</v>
          </cell>
          <cell r="E1421" t="str">
            <v>尚旺</v>
          </cell>
          <cell r="F1421" t="str">
            <v>桶</v>
          </cell>
        </row>
        <row r="1422">
          <cell r="B1422" t="str">
            <v>統一麥香奶茶</v>
          </cell>
          <cell r="C1422" t="str">
            <v>統一企業股份有限公司</v>
          </cell>
          <cell r="E1422" t="str">
            <v>芃呈</v>
          </cell>
          <cell r="F1422" t="str">
            <v>瓶</v>
          </cell>
        </row>
        <row r="1423">
          <cell r="B1423" t="str">
            <v>N檸檬紅茶</v>
          </cell>
          <cell r="C1423" t="str">
            <v>味全食品工業股份有限公司</v>
          </cell>
          <cell r="E1423" t="str">
            <v>味全</v>
          </cell>
          <cell r="F1423" t="str">
            <v>瓶</v>
          </cell>
        </row>
        <row r="1424">
          <cell r="B1424" t="str">
            <v>N每日柳橙1460CC</v>
          </cell>
          <cell r="C1424" t="str">
            <v>味全食品工業股份有限公司</v>
          </cell>
          <cell r="E1424" t="str">
            <v>味全</v>
          </cell>
          <cell r="F1424" t="str">
            <v>瓶</v>
          </cell>
        </row>
        <row r="1425">
          <cell r="B1425" t="str">
            <v>N洛神花濃縮汁</v>
          </cell>
          <cell r="C1425" t="str">
            <v>味全食品工業股份有限公司</v>
          </cell>
          <cell r="D1425" t="str">
            <v>2.5KG/桶</v>
          </cell>
          <cell r="E1425" t="str">
            <v>德怡</v>
          </cell>
          <cell r="F1425" t="str">
            <v>桶</v>
          </cell>
        </row>
        <row r="1426">
          <cell r="B1426" t="str">
            <v>統一米漿450CC</v>
          </cell>
          <cell r="C1426" t="str">
            <v>統一企業股份有限公司</v>
          </cell>
          <cell r="E1426" t="str">
            <v>芃呈</v>
          </cell>
          <cell r="F1426" t="str">
            <v>瓶</v>
          </cell>
        </row>
        <row r="1427">
          <cell r="B1427" t="str">
            <v>統一糙米漿薏仁</v>
          </cell>
          <cell r="C1427" t="str">
            <v>統一企業股份有限公司</v>
          </cell>
          <cell r="D1427" t="str">
            <v>450CC/瓶</v>
          </cell>
          <cell r="E1427" t="str">
            <v>芃呈</v>
          </cell>
          <cell r="F1427" t="str">
            <v>瓶</v>
          </cell>
        </row>
        <row r="1428">
          <cell r="B1428" t="str">
            <v>香豆奶</v>
          </cell>
          <cell r="E1428" t="str">
            <v>現購王哥</v>
          </cell>
          <cell r="F1428" t="str">
            <v>瓶</v>
          </cell>
        </row>
        <row r="1429">
          <cell r="B1429" t="str">
            <v>統一木瓜牛奶</v>
          </cell>
          <cell r="C1429" t="str">
            <v>統一企業股份有限公司</v>
          </cell>
          <cell r="E1429" t="str">
            <v>芃呈</v>
          </cell>
          <cell r="F1429" t="str">
            <v>瓶</v>
          </cell>
        </row>
        <row r="1430">
          <cell r="B1430" t="str">
            <v>統一豆漿高纖無</v>
          </cell>
          <cell r="C1430" t="str">
            <v>統一企業股份有限公司</v>
          </cell>
          <cell r="D1430" t="str">
            <v>瓶/450cc</v>
          </cell>
          <cell r="E1430" t="str">
            <v>芃呈</v>
          </cell>
          <cell r="F1430" t="str">
            <v>瓶</v>
          </cell>
        </row>
        <row r="1431">
          <cell r="B1431" t="str">
            <v>統一米漿2L</v>
          </cell>
          <cell r="C1431" t="str">
            <v>統一企業股份有限公司</v>
          </cell>
          <cell r="D1431" t="str">
            <v>1858CC</v>
          </cell>
          <cell r="E1431" t="str">
            <v>芃呈</v>
          </cell>
          <cell r="F1431" t="str">
            <v>瓶</v>
          </cell>
        </row>
        <row r="1432">
          <cell r="B1432" t="str">
            <v>N米漿</v>
          </cell>
          <cell r="C1432" t="str">
            <v>味全食品工業股份有限公司</v>
          </cell>
          <cell r="D1432" t="str">
            <v>24入</v>
          </cell>
          <cell r="E1432" t="str">
            <v>味全</v>
          </cell>
          <cell r="F1432" t="str">
            <v>箱</v>
          </cell>
        </row>
        <row r="1433">
          <cell r="B1433" t="str">
            <v>光泉果汁牛奶2L</v>
          </cell>
          <cell r="C1433" t="str">
            <v>光泉牧場股份有限公司</v>
          </cell>
          <cell r="E1433" t="str">
            <v>光泉</v>
          </cell>
          <cell r="F1433" t="str">
            <v>瓶</v>
          </cell>
        </row>
        <row r="1434">
          <cell r="B1434" t="str">
            <v>光泉米漿936CC</v>
          </cell>
          <cell r="C1434" t="str">
            <v>光泉牧場股份有限公司</v>
          </cell>
          <cell r="E1434" t="str">
            <v>光泉</v>
          </cell>
          <cell r="F1434" t="str">
            <v>瓶</v>
          </cell>
        </row>
        <row r="1435">
          <cell r="B1435" t="str">
            <v>N光泉胚芽米漿1L</v>
          </cell>
          <cell r="C1435" t="str">
            <v>光泉牧場股份有限公司</v>
          </cell>
          <cell r="E1435" t="str">
            <v>光泉</v>
          </cell>
          <cell r="F1435" t="str">
            <v>瓶</v>
          </cell>
        </row>
        <row r="1436">
          <cell r="B1436" t="str">
            <v>光泉紫米燕麥漿</v>
          </cell>
          <cell r="D1436" t="str">
            <v>1857ML</v>
          </cell>
          <cell r="E1436" t="str">
            <v>光泉</v>
          </cell>
          <cell r="F1436" t="str">
            <v>瓶</v>
          </cell>
        </row>
        <row r="1437">
          <cell r="B1437" t="str">
            <v>餅乾</v>
          </cell>
          <cell r="E1437" t="str">
            <v>現購王哥</v>
          </cell>
          <cell r="F1437" t="str">
            <v>包</v>
          </cell>
        </row>
        <row r="1438">
          <cell r="B1438" t="str">
            <v>自然蔥餅</v>
          </cell>
          <cell r="E1438" t="str">
            <v>現購王哥</v>
          </cell>
          <cell r="F1438" t="str">
            <v>盒</v>
          </cell>
        </row>
        <row r="1439">
          <cell r="B1439" t="str">
            <v>桂格燕麥奶</v>
          </cell>
          <cell r="C1439" t="str">
            <v>佳格食品股份限公司</v>
          </cell>
          <cell r="D1439" t="str">
            <v>920ML</v>
          </cell>
          <cell r="E1439" t="str">
            <v>興泰</v>
          </cell>
          <cell r="F1439" t="str">
            <v>瓶</v>
          </cell>
        </row>
        <row r="1440">
          <cell r="B1440" t="str">
            <v>桂格燕麥奶(小</v>
          </cell>
          <cell r="D1440" t="str">
            <v>280ML</v>
          </cell>
          <cell r="E1440" t="str">
            <v>興泰</v>
          </cell>
          <cell r="F1440" t="str">
            <v>瓶</v>
          </cell>
        </row>
        <row r="1441">
          <cell r="B1441" t="str">
            <v>福樂黃金布丁</v>
          </cell>
          <cell r="D1441" t="str">
            <v>6個/盒</v>
          </cell>
          <cell r="E1441" t="str">
            <v>興泰</v>
          </cell>
          <cell r="F1441" t="str">
            <v>個</v>
          </cell>
        </row>
        <row r="1442">
          <cell r="B1442" t="str">
            <v>菠蜜果菜汁250C</v>
          </cell>
          <cell r="C1442" t="str">
            <v>久津實業股份有限公司</v>
          </cell>
          <cell r="D1442" t="str">
            <v>箱/24入</v>
          </cell>
          <cell r="E1442" t="str">
            <v>現購</v>
          </cell>
          <cell r="F1442" t="str">
            <v>瓶</v>
          </cell>
        </row>
        <row r="1443">
          <cell r="B1443" t="str">
            <v>菠蜜果菜汁1L</v>
          </cell>
          <cell r="C1443" t="str">
            <v>久津實業股份有限公司</v>
          </cell>
          <cell r="E1443" t="str">
            <v>現購</v>
          </cell>
          <cell r="F1443" t="str">
            <v>瓶</v>
          </cell>
        </row>
        <row r="1444">
          <cell r="B1444" t="str">
            <v>麥茶粒</v>
          </cell>
          <cell r="E1444" t="str">
            <v>德怡</v>
          </cell>
          <cell r="F1444" t="str">
            <v>KG</v>
          </cell>
        </row>
        <row r="1445">
          <cell r="B1445" t="str">
            <v>歐斯麥夾心餅乾</v>
          </cell>
          <cell r="C1445" t="str">
            <v>台灣億滋股份有限公司</v>
          </cell>
          <cell r="D1445" t="str">
            <v>盒/180G</v>
          </cell>
          <cell r="E1445" t="str">
            <v>現購王哥</v>
          </cell>
          <cell r="F1445" t="str">
            <v>盒</v>
          </cell>
        </row>
        <row r="1446">
          <cell r="B1446" t="str">
            <v>光泉木瓜牛奶</v>
          </cell>
          <cell r="C1446" t="str">
            <v>光泉牧場股份有限公司</v>
          </cell>
          <cell r="D1446" t="str">
            <v>400CC</v>
          </cell>
          <cell r="E1446" t="str">
            <v>光泉</v>
          </cell>
          <cell r="F1446" t="str">
            <v>瓶</v>
          </cell>
        </row>
        <row r="1447">
          <cell r="B1447" t="str">
            <v>統一純喫茶</v>
          </cell>
          <cell r="C1447" t="str">
            <v>統一企業股份有限公司</v>
          </cell>
          <cell r="E1447" t="str">
            <v>芃呈</v>
          </cell>
          <cell r="F1447" t="str">
            <v>瓶</v>
          </cell>
        </row>
        <row r="1448">
          <cell r="B1448" t="str">
            <v>素食(中港</v>
          </cell>
          <cell r="E1448" t="str">
            <v>現購王哥</v>
          </cell>
          <cell r="F1448" t="str">
            <v>份</v>
          </cell>
        </row>
        <row r="1449">
          <cell r="B1449" t="str">
            <v>歐斯麥檸檬夾心</v>
          </cell>
          <cell r="C1449" t="str">
            <v>台灣億滋股份有限公司</v>
          </cell>
          <cell r="E1449" t="str">
            <v>現購王哥</v>
          </cell>
          <cell r="F1449" t="str">
            <v>盒</v>
          </cell>
        </row>
        <row r="1450">
          <cell r="B1450" t="str">
            <v>歐斯麥花生夾心</v>
          </cell>
          <cell r="C1450" t="str">
            <v>台灣億滋股份有限公司</v>
          </cell>
          <cell r="E1450" t="str">
            <v>現購王哥</v>
          </cell>
          <cell r="F1450" t="str">
            <v>盒</v>
          </cell>
        </row>
        <row r="1451">
          <cell r="B1451" t="str">
            <v>粉粿(3K</v>
          </cell>
          <cell r="C1451" t="str">
            <v>鑽全食品行</v>
          </cell>
          <cell r="D1451" t="str">
            <v>無糖</v>
          </cell>
          <cell r="E1451" t="str">
            <v>太順</v>
          </cell>
          <cell r="F1451" t="str">
            <v>包</v>
          </cell>
        </row>
        <row r="1452">
          <cell r="B1452" t="str">
            <v>澆花壺</v>
          </cell>
          <cell r="E1452" t="str">
            <v>長春</v>
          </cell>
          <cell r="F1452" t="str">
            <v>個</v>
          </cell>
        </row>
        <row r="1453">
          <cell r="B1453" t="str">
            <v>N水晶餃20入</v>
          </cell>
          <cell r="C1453" t="str">
            <v>太順行</v>
          </cell>
          <cell r="D1453" t="str">
            <v>20入/盒</v>
          </cell>
          <cell r="E1453" t="str">
            <v>太順</v>
          </cell>
          <cell r="F1453" t="str">
            <v>盒</v>
          </cell>
        </row>
        <row r="1454">
          <cell r="B1454" t="str">
            <v>水晶餃600G</v>
          </cell>
          <cell r="C1454" t="str">
            <v>北品食品行</v>
          </cell>
          <cell r="D1454" t="str">
            <v>包/600G</v>
          </cell>
          <cell r="E1454" t="str">
            <v>太順</v>
          </cell>
          <cell r="F1454" t="str">
            <v>包</v>
          </cell>
        </row>
        <row r="1455">
          <cell r="B1455" t="str">
            <v>N水晶餃</v>
          </cell>
          <cell r="C1455" t="str">
            <v>北品食品行</v>
          </cell>
          <cell r="E1455" t="str">
            <v>太順</v>
          </cell>
          <cell r="F1455" t="str">
            <v>粒</v>
          </cell>
        </row>
        <row r="1456">
          <cell r="B1456" t="str">
            <v>良月豆花</v>
          </cell>
          <cell r="D1456" t="str">
            <v>盒/1KG</v>
          </cell>
          <cell r="E1456" t="str">
            <v>良月</v>
          </cell>
          <cell r="F1456" t="str">
            <v>盒</v>
          </cell>
        </row>
        <row r="1457">
          <cell r="B1457" t="str">
            <v>N素雞丁</v>
          </cell>
          <cell r="C1457" t="str">
            <v>宏旭食品企業有限公司</v>
          </cell>
          <cell r="D1457" t="str">
            <v>非基改</v>
          </cell>
          <cell r="E1457" t="str">
            <v>宏旭</v>
          </cell>
          <cell r="F1457" t="str">
            <v>KG</v>
          </cell>
        </row>
        <row r="1458">
          <cell r="B1458" t="str">
            <v>素雞絲</v>
          </cell>
          <cell r="E1458" t="str">
            <v>現購王哥</v>
          </cell>
          <cell r="F1458" t="str">
            <v>KG</v>
          </cell>
        </row>
        <row r="1459">
          <cell r="B1459" t="str">
            <v>N素鍋貼30G</v>
          </cell>
          <cell r="C1459" t="str">
            <v>慶鐘佳味食品</v>
          </cell>
          <cell r="D1459" t="str">
            <v>約50入</v>
          </cell>
          <cell r="E1459" t="str">
            <v>祥亮</v>
          </cell>
          <cell r="F1459" t="str">
            <v>包</v>
          </cell>
        </row>
        <row r="1460">
          <cell r="B1460" t="str">
            <v>N素阿給</v>
          </cell>
          <cell r="C1460" t="str">
            <v>津悅食品有限公司</v>
          </cell>
          <cell r="D1460" t="str">
            <v>約42g(非</v>
          </cell>
          <cell r="E1460" t="str">
            <v>津悅</v>
          </cell>
          <cell r="F1460" t="str">
            <v>個</v>
          </cell>
        </row>
        <row r="1461">
          <cell r="B1461" t="str">
            <v>N素五花肉片</v>
          </cell>
          <cell r="C1461" t="str">
            <v>宏旭食品企業有限公司</v>
          </cell>
          <cell r="E1461" t="str">
            <v>宏旭</v>
          </cell>
          <cell r="F1461" t="str">
            <v>KG</v>
          </cell>
        </row>
        <row r="1462">
          <cell r="B1462" t="str">
            <v>N素三層肉排</v>
          </cell>
          <cell r="C1462" t="str">
            <v>宏旭食品企業有限公司</v>
          </cell>
          <cell r="E1462" t="str">
            <v>宏旭</v>
          </cell>
          <cell r="F1462" t="str">
            <v>KG</v>
          </cell>
        </row>
        <row r="1463">
          <cell r="B1463" t="str">
            <v>N素脆腸</v>
          </cell>
          <cell r="C1463" t="str">
            <v>宏旭食品企業有限公司</v>
          </cell>
          <cell r="E1463" t="str">
            <v>宏旭</v>
          </cell>
          <cell r="F1463" t="str">
            <v>KG</v>
          </cell>
        </row>
        <row r="1464">
          <cell r="B1464" t="str">
            <v>N豆酥</v>
          </cell>
          <cell r="D1464" t="str">
            <v>非基改</v>
          </cell>
          <cell r="E1464" t="str">
            <v>現購王哥</v>
          </cell>
          <cell r="F1464" t="str">
            <v>KG</v>
          </cell>
        </row>
        <row r="1465">
          <cell r="B1465" t="str">
            <v>豆酥600G</v>
          </cell>
          <cell r="C1465" t="str">
            <v>貴林商行</v>
          </cell>
          <cell r="E1465" t="str">
            <v>全國</v>
          </cell>
          <cell r="F1465" t="str">
            <v>包</v>
          </cell>
        </row>
        <row r="1466">
          <cell r="B1466" t="str">
            <v>N豆簽</v>
          </cell>
          <cell r="E1466" t="str">
            <v>永芳</v>
          </cell>
          <cell r="F1466" t="str">
            <v>KG</v>
          </cell>
        </row>
        <row r="1467">
          <cell r="B1467" t="str">
            <v>素蘿蔔糕10入</v>
          </cell>
          <cell r="C1467" t="str">
            <v>慶鐘佳味食品</v>
          </cell>
          <cell r="D1467" t="str">
            <v>10片/盒</v>
          </cell>
          <cell r="E1467" t="str">
            <v>祥亮</v>
          </cell>
          <cell r="F1467" t="str">
            <v>盒</v>
          </cell>
        </row>
        <row r="1468">
          <cell r="B1468" t="str">
            <v>N素粉肝</v>
          </cell>
          <cell r="C1468" t="str">
            <v>宏旭食品企業有限公司</v>
          </cell>
          <cell r="E1468" t="str">
            <v>宏旭</v>
          </cell>
          <cell r="F1468" t="str">
            <v>KG</v>
          </cell>
        </row>
        <row r="1469">
          <cell r="B1469" t="str">
            <v>素水晶餃3K</v>
          </cell>
          <cell r="C1469" t="str">
            <v>津悅食品有限公司</v>
          </cell>
          <cell r="E1469" t="str">
            <v>津悅</v>
          </cell>
          <cell r="F1469" t="str">
            <v>包</v>
          </cell>
        </row>
        <row r="1470">
          <cell r="B1470" t="str">
            <v>N素肉醬</v>
          </cell>
          <cell r="C1470" t="str">
            <v>宏旭食品企業有限公司</v>
          </cell>
          <cell r="E1470" t="str">
            <v>宏旭</v>
          </cell>
          <cell r="F1470" t="str">
            <v>罐</v>
          </cell>
        </row>
        <row r="1471">
          <cell r="B1471" t="str">
            <v>N素肉燥600G</v>
          </cell>
          <cell r="C1471" t="str">
            <v>宏旭食品企業有限公司</v>
          </cell>
          <cell r="E1471" t="str">
            <v>宏旭</v>
          </cell>
          <cell r="F1471" t="str">
            <v>罐</v>
          </cell>
        </row>
        <row r="1472">
          <cell r="B1472" t="str">
            <v>牛蒡絲600G</v>
          </cell>
          <cell r="D1472" t="str">
            <v>調理好</v>
          </cell>
          <cell r="E1472" t="str">
            <v>現購王哥</v>
          </cell>
          <cell r="F1472" t="str">
            <v>包</v>
          </cell>
        </row>
        <row r="1473">
          <cell r="B1473" t="str">
            <v>素肉燥</v>
          </cell>
          <cell r="C1473" t="str">
            <v>津悅食品有限公司</v>
          </cell>
          <cell r="D1473" t="str">
            <v>約500g</v>
          </cell>
          <cell r="E1473" t="str">
            <v>津悅</v>
          </cell>
          <cell r="F1473" t="str">
            <v>罐</v>
          </cell>
        </row>
        <row r="1474">
          <cell r="B1474" t="str">
            <v>素火腿(全素</v>
          </cell>
          <cell r="C1474" t="str">
            <v>津悅食品有限公司</v>
          </cell>
          <cell r="D1474" t="str">
            <v>1K/條</v>
          </cell>
          <cell r="E1474" t="str">
            <v>津悅</v>
          </cell>
          <cell r="F1474" t="str">
            <v>條</v>
          </cell>
        </row>
        <row r="1475">
          <cell r="B1475" t="str">
            <v>猴頭菇(原味</v>
          </cell>
          <cell r="C1475" t="str">
            <v>駿騰實業社</v>
          </cell>
          <cell r="D1475" t="str">
            <v>600g</v>
          </cell>
          <cell r="E1475" t="str">
            <v>津悅</v>
          </cell>
          <cell r="F1475" t="str">
            <v>包</v>
          </cell>
        </row>
        <row r="1476">
          <cell r="B1476" t="str">
            <v>猴頭菇(三杯</v>
          </cell>
          <cell r="C1476" t="str">
            <v>駿騰實業社</v>
          </cell>
          <cell r="D1476" t="str">
            <v>600g</v>
          </cell>
          <cell r="E1476" t="str">
            <v>津悅</v>
          </cell>
          <cell r="F1476" t="str">
            <v>包</v>
          </cell>
        </row>
        <row r="1477">
          <cell r="B1477" t="str">
            <v>猴頭菇(麻油</v>
          </cell>
          <cell r="D1477" t="str">
            <v>全素</v>
          </cell>
          <cell r="E1477" t="str">
            <v>津悅</v>
          </cell>
          <cell r="F1477" t="str">
            <v>包</v>
          </cell>
        </row>
        <row r="1478">
          <cell r="B1478" t="str">
            <v>素水餃</v>
          </cell>
          <cell r="E1478" t="str">
            <v>現購王哥</v>
          </cell>
          <cell r="F1478" t="str">
            <v>個</v>
          </cell>
        </row>
        <row r="1479">
          <cell r="B1479" t="str">
            <v>N素鮭魚排</v>
          </cell>
          <cell r="C1479" t="str">
            <v>宏旭食品企業有限公司</v>
          </cell>
          <cell r="D1479" t="str">
            <v>非基改</v>
          </cell>
          <cell r="E1479" t="str">
            <v>宏旭</v>
          </cell>
          <cell r="F1479" t="str">
            <v>KG</v>
          </cell>
        </row>
        <row r="1480">
          <cell r="B1480" t="str">
            <v>N素香鵝卷</v>
          </cell>
          <cell r="C1480" t="str">
            <v>宏旭食品企業有限公司</v>
          </cell>
          <cell r="E1480" t="str">
            <v>宏旭</v>
          </cell>
          <cell r="F1480" t="str">
            <v>條</v>
          </cell>
        </row>
        <row r="1481">
          <cell r="B1481" t="str">
            <v>N素鴨肉</v>
          </cell>
          <cell r="C1481" t="str">
            <v>宏旭食品企業有限公司</v>
          </cell>
          <cell r="E1481" t="str">
            <v>宏旭</v>
          </cell>
          <cell r="F1481" t="str">
            <v>KG</v>
          </cell>
        </row>
        <row r="1482">
          <cell r="B1482" t="str">
            <v>N素水餃(約40入</v>
          </cell>
          <cell r="C1482" t="str">
            <v>宏旭食品企業有限公司</v>
          </cell>
          <cell r="E1482" t="str">
            <v>宏旭</v>
          </cell>
          <cell r="F1482" t="str">
            <v>包</v>
          </cell>
        </row>
        <row r="1483">
          <cell r="B1483" t="str">
            <v>黃金嫩豆腐(薄</v>
          </cell>
          <cell r="C1483" t="str">
            <v>津悅食品有限公司</v>
          </cell>
          <cell r="D1483" t="str">
            <v>154個/籃</v>
          </cell>
          <cell r="E1483" t="str">
            <v>津悅</v>
          </cell>
          <cell r="F1483" t="str">
            <v>個</v>
          </cell>
        </row>
        <row r="1484">
          <cell r="B1484" t="str">
            <v>N素雞堡</v>
          </cell>
          <cell r="C1484" t="str">
            <v>宏旭食品企業有限公司</v>
          </cell>
          <cell r="D1484" t="str">
            <v>非基改</v>
          </cell>
          <cell r="E1484" t="str">
            <v>宏旭</v>
          </cell>
          <cell r="F1484" t="str">
            <v>片</v>
          </cell>
        </row>
        <row r="1485">
          <cell r="B1485" t="str">
            <v>黃金嫩豆腐</v>
          </cell>
          <cell r="D1485" t="str">
            <v>70~75G</v>
          </cell>
          <cell r="E1485" t="str">
            <v>津悅</v>
          </cell>
          <cell r="F1485" t="str">
            <v>個</v>
          </cell>
        </row>
        <row r="1486">
          <cell r="B1486" t="str">
            <v>N素雞腿</v>
          </cell>
          <cell r="C1486" t="str">
            <v>宏旭食品企業有限公司</v>
          </cell>
          <cell r="E1486" t="str">
            <v>宏旭</v>
          </cell>
          <cell r="F1486" t="str">
            <v>隻</v>
          </cell>
        </row>
        <row r="1487">
          <cell r="B1487" t="str">
            <v>N素香腸</v>
          </cell>
          <cell r="C1487" t="str">
            <v>宏旭食品企業有限公司</v>
          </cell>
          <cell r="E1487" t="str">
            <v>宏旭</v>
          </cell>
          <cell r="F1487" t="str">
            <v>條</v>
          </cell>
        </row>
        <row r="1488">
          <cell r="B1488" t="str">
            <v>N素雞排</v>
          </cell>
          <cell r="C1488" t="str">
            <v>宏旭食品企業有限公司</v>
          </cell>
          <cell r="D1488" t="str">
            <v>非基改</v>
          </cell>
          <cell r="E1488" t="str">
            <v>宏旭</v>
          </cell>
          <cell r="F1488" t="str">
            <v>KG</v>
          </cell>
        </row>
        <row r="1489">
          <cell r="B1489" t="str">
            <v>N素火鍋料600G</v>
          </cell>
          <cell r="C1489" t="str">
            <v>宏旭食品企業有限公司</v>
          </cell>
          <cell r="E1489" t="str">
            <v>宏旭</v>
          </cell>
          <cell r="F1489" t="str">
            <v>包</v>
          </cell>
        </row>
        <row r="1490">
          <cell r="B1490" t="str">
            <v>N素香椿醬</v>
          </cell>
          <cell r="C1490" t="str">
            <v>宏旭食品企業有限公司</v>
          </cell>
          <cell r="E1490" t="str">
            <v>宏旭</v>
          </cell>
          <cell r="F1490" t="str">
            <v>瓶</v>
          </cell>
        </row>
        <row r="1491">
          <cell r="B1491" t="str">
            <v>N素菜捲</v>
          </cell>
          <cell r="C1491" t="str">
            <v>宏旭食品企業有限公司</v>
          </cell>
          <cell r="E1491" t="str">
            <v>宏旭</v>
          </cell>
          <cell r="F1491" t="str">
            <v>條</v>
          </cell>
        </row>
        <row r="1492">
          <cell r="B1492" t="str">
            <v>N素海苔卷</v>
          </cell>
          <cell r="C1492" t="str">
            <v>宏旭食品企業有限公司</v>
          </cell>
          <cell r="E1492" t="str">
            <v>宏旭</v>
          </cell>
          <cell r="F1492" t="str">
            <v>條</v>
          </cell>
        </row>
        <row r="1493">
          <cell r="B1493" t="str">
            <v>N肉鬆蔥花麵包</v>
          </cell>
          <cell r="C1493" t="str">
            <v>生楓西點麵包店</v>
          </cell>
          <cell r="E1493" t="str">
            <v>生楓</v>
          </cell>
          <cell r="F1493" t="str">
            <v>份</v>
          </cell>
        </row>
        <row r="1494">
          <cell r="B1494" t="str">
            <v>義美法蘭酥(小</v>
          </cell>
          <cell r="C1494" t="str">
            <v>義美食品股份有限公司</v>
          </cell>
          <cell r="E1494" t="str">
            <v>現購王哥</v>
          </cell>
          <cell r="F1494" t="str">
            <v>包</v>
          </cell>
        </row>
        <row r="1495">
          <cell r="B1495" t="str">
            <v>義美夾心餅乾</v>
          </cell>
          <cell r="C1495" t="str">
            <v>義美食品股份有限公司</v>
          </cell>
          <cell r="E1495" t="str">
            <v>現購王哥</v>
          </cell>
          <cell r="F1495" t="str">
            <v>條</v>
          </cell>
        </row>
        <row r="1496">
          <cell r="B1496" t="str">
            <v>義美夾心酥</v>
          </cell>
          <cell r="C1496" t="str">
            <v>義美食品股份有限公司</v>
          </cell>
          <cell r="E1496" t="str">
            <v>現購王哥</v>
          </cell>
          <cell r="F1496" t="str">
            <v>包</v>
          </cell>
        </row>
        <row r="1497">
          <cell r="B1497" t="str">
            <v>義美營養吐司</v>
          </cell>
          <cell r="C1497" t="str">
            <v>義美食品股份有限公司</v>
          </cell>
          <cell r="D1497" t="str">
            <v>有葡萄乾</v>
          </cell>
          <cell r="E1497" t="str">
            <v>現購王哥</v>
          </cell>
          <cell r="F1497" t="str">
            <v>包</v>
          </cell>
        </row>
        <row r="1498">
          <cell r="B1498" t="str">
            <v>爆米香</v>
          </cell>
          <cell r="E1498" t="str">
            <v>現購王哥</v>
          </cell>
          <cell r="F1498" t="str">
            <v>包</v>
          </cell>
        </row>
        <row r="1499">
          <cell r="B1499" t="str">
            <v>爆米香</v>
          </cell>
          <cell r="E1499" t="str">
            <v>現購王哥</v>
          </cell>
          <cell r="F1499" t="str">
            <v>個</v>
          </cell>
        </row>
        <row r="1500">
          <cell r="B1500" t="str">
            <v>N肉粽(小</v>
          </cell>
          <cell r="E1500" t="str">
            <v>東寶</v>
          </cell>
          <cell r="F1500" t="str">
            <v>個</v>
          </cell>
        </row>
        <row r="1501">
          <cell r="B1501" t="str">
            <v>麻糬(紅豆</v>
          </cell>
          <cell r="E1501" t="str">
            <v>現購王哥</v>
          </cell>
          <cell r="F1501" t="str">
            <v>個</v>
          </cell>
        </row>
        <row r="1502">
          <cell r="B1502" t="str">
            <v>麻糬(花生</v>
          </cell>
          <cell r="E1502" t="str">
            <v>現購王哥</v>
          </cell>
          <cell r="F1502" t="str">
            <v>個</v>
          </cell>
        </row>
        <row r="1503">
          <cell r="B1503" t="str">
            <v>麻糬(不含糖粉</v>
          </cell>
          <cell r="C1503" t="str">
            <v>太順行</v>
          </cell>
          <cell r="D1503" t="str">
            <v>600G</v>
          </cell>
          <cell r="E1503" t="str">
            <v>太順</v>
          </cell>
          <cell r="F1503" t="str">
            <v>包</v>
          </cell>
        </row>
        <row r="1504">
          <cell r="B1504" t="str">
            <v>糯米腸</v>
          </cell>
          <cell r="C1504" t="str">
            <v>鉅台有限公司</v>
          </cell>
          <cell r="E1504" t="str">
            <v>品豐</v>
          </cell>
          <cell r="F1504" t="str">
            <v>條</v>
          </cell>
        </row>
        <row r="1505">
          <cell r="B1505" t="str">
            <v>花生醬340G</v>
          </cell>
          <cell r="D1505" t="str">
            <v>五惠</v>
          </cell>
          <cell r="E1505" t="str">
            <v>定翔</v>
          </cell>
          <cell r="F1505" t="str">
            <v>罐</v>
          </cell>
        </row>
        <row r="1506">
          <cell r="B1506" t="str">
            <v>燒餅(鹹</v>
          </cell>
          <cell r="E1506" t="str">
            <v>現購王哥</v>
          </cell>
          <cell r="F1506" t="str">
            <v>個</v>
          </cell>
        </row>
        <row r="1507">
          <cell r="B1507" t="str">
            <v>N炸豆包絲</v>
          </cell>
          <cell r="C1507" t="str">
            <v>永洲食品有限公司</v>
          </cell>
          <cell r="D1507" t="str">
            <v>非基改</v>
          </cell>
          <cell r="E1507" t="str">
            <v>永洲食品</v>
          </cell>
          <cell r="F1507" t="str">
            <v>KG</v>
          </cell>
        </row>
        <row r="1508">
          <cell r="B1508" t="str">
            <v>N油豆腐(大三角</v>
          </cell>
          <cell r="C1508" t="str">
            <v>永洲食品有限公司</v>
          </cell>
          <cell r="D1508" t="str">
            <v>非基改</v>
          </cell>
          <cell r="E1508" t="str">
            <v>永洲食品</v>
          </cell>
          <cell r="F1508" t="str">
            <v>KG</v>
          </cell>
        </row>
        <row r="1509">
          <cell r="B1509" t="str">
            <v>口袋餅</v>
          </cell>
          <cell r="D1509" t="str">
            <v>6片/包</v>
          </cell>
          <cell r="E1509" t="str">
            <v>現購</v>
          </cell>
          <cell r="F1509" t="str">
            <v>包</v>
          </cell>
        </row>
        <row r="1510">
          <cell r="B1510" t="str">
            <v>MM巧克力</v>
          </cell>
          <cell r="E1510" t="str">
            <v>現購王哥</v>
          </cell>
          <cell r="F1510" t="str">
            <v>包</v>
          </cell>
        </row>
        <row r="1511">
          <cell r="B1511" t="str">
            <v>蘇打餅乾</v>
          </cell>
          <cell r="D1511" t="str">
            <v>200G/包</v>
          </cell>
          <cell r="E1511" t="str">
            <v>現購王哥</v>
          </cell>
          <cell r="F1511" t="str">
            <v>包</v>
          </cell>
        </row>
        <row r="1512">
          <cell r="B1512" t="str">
            <v>鱈魚香絲</v>
          </cell>
          <cell r="C1512" t="str">
            <v>有豐食品股份有限公司</v>
          </cell>
          <cell r="E1512" t="str">
            <v>現購王哥</v>
          </cell>
          <cell r="F1512" t="str">
            <v>包</v>
          </cell>
        </row>
        <row r="1513">
          <cell r="B1513" t="str">
            <v>鱈魚香絲(大</v>
          </cell>
          <cell r="C1513" t="str">
            <v>有豐食品股份有限公司</v>
          </cell>
          <cell r="E1513" t="str">
            <v>現購王哥</v>
          </cell>
          <cell r="F1513" t="str">
            <v>包</v>
          </cell>
        </row>
        <row r="1514">
          <cell r="B1514" t="str">
            <v>碎海苔片90G</v>
          </cell>
          <cell r="E1514" t="str">
            <v>定翔</v>
          </cell>
          <cell r="F1514" t="str">
            <v>包</v>
          </cell>
        </row>
        <row r="1515">
          <cell r="B1515" t="str">
            <v>燒餅(甜</v>
          </cell>
          <cell r="E1515" t="str">
            <v>現購王哥</v>
          </cell>
          <cell r="F1515" t="str">
            <v>份</v>
          </cell>
        </row>
        <row r="1516">
          <cell r="B1516" t="str">
            <v>鬆餅500G</v>
          </cell>
          <cell r="D1516" t="str">
            <v>5片/包</v>
          </cell>
          <cell r="E1516" t="str">
            <v>津悅</v>
          </cell>
          <cell r="F1516" t="str">
            <v>包</v>
          </cell>
        </row>
        <row r="1517">
          <cell r="B1517" t="str">
            <v>N鬆餅500G(切片</v>
          </cell>
          <cell r="D1517" t="str">
            <v>20片/包</v>
          </cell>
          <cell r="E1517" t="str">
            <v>津悅</v>
          </cell>
          <cell r="F1517" t="str">
            <v>包</v>
          </cell>
        </row>
        <row r="1518">
          <cell r="B1518" t="str">
            <v>燒餅(可頌</v>
          </cell>
          <cell r="D1518" t="str">
            <v>10片/盒</v>
          </cell>
          <cell r="E1518" t="str">
            <v>津悅</v>
          </cell>
          <cell r="F1518" t="str">
            <v>盒</v>
          </cell>
        </row>
        <row r="1519">
          <cell r="B1519" t="str">
            <v>鬆餅500G(迷你</v>
          </cell>
          <cell r="E1519" t="str">
            <v>祥亮</v>
          </cell>
          <cell r="F1519" t="str">
            <v>包</v>
          </cell>
        </row>
        <row r="1520">
          <cell r="B1520" t="str">
            <v>N鬆餅500G(心型</v>
          </cell>
          <cell r="E1520" t="str">
            <v>祥亮</v>
          </cell>
          <cell r="F1520" t="str">
            <v>包</v>
          </cell>
        </row>
        <row r="1521">
          <cell r="B1521" t="str">
            <v>小披薩</v>
          </cell>
          <cell r="D1521" t="str">
            <v>冷凍</v>
          </cell>
          <cell r="E1521" t="str">
            <v>冠晟</v>
          </cell>
          <cell r="F1521" t="str">
            <v>個</v>
          </cell>
        </row>
        <row r="1522">
          <cell r="B1522" t="str">
            <v>N紅豆吐司</v>
          </cell>
          <cell r="C1522" t="str">
            <v>生楓西點麵包店</v>
          </cell>
          <cell r="E1522" t="str">
            <v>生楓</v>
          </cell>
          <cell r="F1522" t="str">
            <v>條</v>
          </cell>
        </row>
        <row r="1523">
          <cell r="B1523" t="str">
            <v>N吐司(全麥</v>
          </cell>
          <cell r="C1523" t="str">
            <v>生楓西點麵包店</v>
          </cell>
          <cell r="D1523" t="str">
            <v>半條</v>
          </cell>
          <cell r="E1523" t="str">
            <v>生楓</v>
          </cell>
          <cell r="F1523" t="str">
            <v>包</v>
          </cell>
        </row>
        <row r="1524">
          <cell r="B1524" t="str">
            <v>麵茶</v>
          </cell>
          <cell r="C1524" t="str">
            <v>太順行</v>
          </cell>
          <cell r="E1524" t="str">
            <v>太順</v>
          </cell>
          <cell r="F1524" t="str">
            <v>KG</v>
          </cell>
        </row>
        <row r="1525">
          <cell r="B1525" t="str">
            <v>麵茶</v>
          </cell>
          <cell r="D1525" t="str">
            <v>1K/罐/懷鄉</v>
          </cell>
          <cell r="E1525" t="str">
            <v>現購王哥</v>
          </cell>
          <cell r="F1525" t="str">
            <v>罐</v>
          </cell>
        </row>
        <row r="1526">
          <cell r="B1526" t="str">
            <v>鮑魚罐(20粒</v>
          </cell>
          <cell r="E1526" t="str">
            <v>定翔</v>
          </cell>
          <cell r="F1526" t="str">
            <v>罐</v>
          </cell>
        </row>
        <row r="1527">
          <cell r="B1527" t="str">
            <v>翹鬍子洋芋片</v>
          </cell>
          <cell r="D1527" t="str">
            <v>(大罐)</v>
          </cell>
          <cell r="E1527" t="str">
            <v>現購王哥</v>
          </cell>
          <cell r="F1527" t="str">
            <v>罐</v>
          </cell>
        </row>
        <row r="1528">
          <cell r="B1528" t="str">
            <v>波樂洋芋片</v>
          </cell>
          <cell r="D1528" t="str">
            <v>(小包裝)</v>
          </cell>
          <cell r="E1528" t="str">
            <v>現購王哥</v>
          </cell>
          <cell r="F1528" t="str">
            <v>包</v>
          </cell>
        </row>
        <row r="1529">
          <cell r="B1529" t="str">
            <v>奧利奧巧克力餅</v>
          </cell>
          <cell r="C1529" t="str">
            <v>台灣億滋股份有限公司</v>
          </cell>
          <cell r="E1529" t="str">
            <v>現購王哥</v>
          </cell>
          <cell r="F1529" t="str">
            <v>盒</v>
          </cell>
        </row>
        <row r="1530">
          <cell r="B1530" t="str">
            <v>N奧利奧巧克力餅</v>
          </cell>
          <cell r="C1530" t="str">
            <v>台灣億滋股份有限公司</v>
          </cell>
          <cell r="E1530" t="str">
            <v>現購王哥</v>
          </cell>
          <cell r="F1530" t="str">
            <v>盒</v>
          </cell>
        </row>
        <row r="1531">
          <cell r="B1531" t="str">
            <v>奧瑞桔巧克力餅</v>
          </cell>
          <cell r="C1531" t="str">
            <v>台灣億滋股份有限公司</v>
          </cell>
          <cell r="E1531" t="str">
            <v>現購王哥</v>
          </cell>
          <cell r="F1531" t="str">
            <v>盒</v>
          </cell>
        </row>
        <row r="1532">
          <cell r="B1532" t="str">
            <v>N龍鳳水煎包30入</v>
          </cell>
          <cell r="C1532" t="str">
            <v>欣冠食品股份有限公司</v>
          </cell>
          <cell r="D1532" t="str">
            <v>30入/65G</v>
          </cell>
          <cell r="E1532" t="str">
            <v>祥亮</v>
          </cell>
          <cell r="F1532" t="str">
            <v>包</v>
          </cell>
        </row>
        <row r="1533">
          <cell r="B1533" t="str">
            <v>紫米珍珠丸25G</v>
          </cell>
          <cell r="C1533" t="str">
            <v>禎祥食品工業股份有限公司</v>
          </cell>
          <cell r="D1533" t="str">
            <v>30粒/盒</v>
          </cell>
          <cell r="E1533" t="str">
            <v>祥亮</v>
          </cell>
          <cell r="F1533" t="str">
            <v>盒</v>
          </cell>
        </row>
        <row r="1534">
          <cell r="B1534" t="str">
            <v>素珍珠丸25G</v>
          </cell>
          <cell r="C1534" t="str">
            <v>慶鐘佳味食品</v>
          </cell>
          <cell r="D1534" t="str">
            <v>20入</v>
          </cell>
          <cell r="E1534" t="str">
            <v>祥亮</v>
          </cell>
          <cell r="F1534" t="str">
            <v>盒</v>
          </cell>
        </row>
        <row r="1535">
          <cell r="B1535" t="str">
            <v>中秋月餅禮盒</v>
          </cell>
          <cell r="E1535" t="str">
            <v>現購</v>
          </cell>
          <cell r="F1535" t="str">
            <v>盒</v>
          </cell>
        </row>
        <row r="1536">
          <cell r="B1536" t="str">
            <v>黑芝麻粉</v>
          </cell>
          <cell r="E1536" t="str">
            <v>定翔</v>
          </cell>
          <cell r="F1536" t="str">
            <v>KG</v>
          </cell>
        </row>
        <row r="1537">
          <cell r="B1537" t="str">
            <v>N漢堡麵包(全麥</v>
          </cell>
          <cell r="C1537" t="str">
            <v>生楓西點麵包店</v>
          </cell>
          <cell r="E1537" t="str">
            <v>生楓</v>
          </cell>
          <cell r="F1537" t="str">
            <v>個</v>
          </cell>
        </row>
        <row r="1538">
          <cell r="B1538" t="str">
            <v>魷魚排60G(源</v>
          </cell>
          <cell r="C1538" t="str">
            <v>源鴻億食品有限公司</v>
          </cell>
          <cell r="D1538" t="str">
            <v>箱/100入</v>
          </cell>
          <cell r="E1538" t="str">
            <v>祥亮</v>
          </cell>
          <cell r="F1538" t="str">
            <v>片</v>
          </cell>
          <cell r="H1538" t="str">
            <v>CAS台灣優良農產品</v>
          </cell>
          <cell r="I1538" t="str">
            <v>028807</v>
          </cell>
        </row>
        <row r="1539">
          <cell r="B1539" t="str">
            <v>魷魚丸(源</v>
          </cell>
          <cell r="C1539" t="str">
            <v>源鴻億食品有限公司</v>
          </cell>
          <cell r="D1539" t="str">
            <v>3k/包</v>
          </cell>
          <cell r="E1539" t="str">
            <v>祥亮</v>
          </cell>
          <cell r="F1539" t="str">
            <v>KG</v>
          </cell>
          <cell r="H1539" t="str">
            <v>CAS台灣優良農產品</v>
          </cell>
          <cell r="I1539" t="str">
            <v>028805</v>
          </cell>
        </row>
        <row r="1540">
          <cell r="B1540" t="str">
            <v>魷魚排80G(源</v>
          </cell>
          <cell r="C1540" t="str">
            <v>源鴻億食品有限公司</v>
          </cell>
          <cell r="D1540" t="str">
            <v>75片/箱</v>
          </cell>
          <cell r="E1540" t="str">
            <v>祥亮</v>
          </cell>
          <cell r="F1540" t="str">
            <v>片</v>
          </cell>
          <cell r="H1540" t="str">
            <v>CAS台灣優良農產品</v>
          </cell>
          <cell r="I1540" t="str">
            <v>028807</v>
          </cell>
        </row>
        <row r="1541">
          <cell r="B1541" t="str">
            <v>芝麻球</v>
          </cell>
          <cell r="C1541" t="str">
            <v>晏笙企業有限公司</v>
          </cell>
          <cell r="D1541" t="str">
            <v>100粒/箱</v>
          </cell>
          <cell r="E1541" t="str">
            <v>祥亮</v>
          </cell>
          <cell r="F1541" t="str">
            <v>個</v>
          </cell>
        </row>
        <row r="1542">
          <cell r="B1542" t="str">
            <v>芋頭丸</v>
          </cell>
          <cell r="D1542" t="str">
            <v>100入/件</v>
          </cell>
          <cell r="E1542" t="str">
            <v>聯宏</v>
          </cell>
          <cell r="F1542" t="str">
            <v>個</v>
          </cell>
        </row>
        <row r="1543">
          <cell r="B1543" t="str">
            <v>芋泥蛋黃丸</v>
          </cell>
          <cell r="D1543" t="str">
            <v>100PCS/3KG</v>
          </cell>
          <cell r="E1543" t="str">
            <v>聯宏</v>
          </cell>
          <cell r="F1543" t="str">
            <v>個</v>
          </cell>
        </row>
        <row r="1544">
          <cell r="B1544" t="str">
            <v>春捲</v>
          </cell>
          <cell r="C1544" t="str">
            <v>巨茂食品</v>
          </cell>
          <cell r="D1544" t="str">
            <v>包/80條</v>
          </cell>
          <cell r="E1544" t="str">
            <v>品豐</v>
          </cell>
          <cell r="F1544" t="str">
            <v>條</v>
          </cell>
        </row>
        <row r="1545">
          <cell r="B1545" t="str">
            <v>蝦仁捲</v>
          </cell>
          <cell r="D1545" t="str">
            <v>100入/箱</v>
          </cell>
          <cell r="E1545" t="str">
            <v>聯宏</v>
          </cell>
          <cell r="F1545" t="str">
            <v>條</v>
          </cell>
        </row>
        <row r="1546">
          <cell r="B1546" t="str">
            <v>蝦仁捲</v>
          </cell>
          <cell r="C1546" t="str">
            <v>高昇調理食品</v>
          </cell>
          <cell r="D1546" t="str">
            <v>30g*195條</v>
          </cell>
          <cell r="E1546" t="str">
            <v>祥亮</v>
          </cell>
          <cell r="F1546" t="str">
            <v>條</v>
          </cell>
        </row>
        <row r="1547">
          <cell r="B1547" t="str">
            <v>花枝捲</v>
          </cell>
          <cell r="C1547" t="str">
            <v>高昇調理食品</v>
          </cell>
          <cell r="D1547" t="str">
            <v>30g*195條</v>
          </cell>
          <cell r="E1547" t="str">
            <v>祥亮</v>
          </cell>
          <cell r="F1547" t="str">
            <v>條</v>
          </cell>
        </row>
        <row r="1548">
          <cell r="B1548" t="str">
            <v>馬蹄條</v>
          </cell>
          <cell r="C1548" t="str">
            <v>晏笙企業有限公司</v>
          </cell>
          <cell r="D1548" t="str">
            <v>100入/箱/3K</v>
          </cell>
          <cell r="E1548" t="str">
            <v>祥亮</v>
          </cell>
          <cell r="F1548" t="str">
            <v>條</v>
          </cell>
        </row>
        <row r="1549">
          <cell r="B1549" t="str">
            <v>玉米布丁酥</v>
          </cell>
          <cell r="C1549" t="str">
            <v>強匠冷凍食品股份有限公司</v>
          </cell>
          <cell r="D1549" t="str">
            <v>強匠28G</v>
          </cell>
          <cell r="E1549" t="str">
            <v>祥亮</v>
          </cell>
          <cell r="F1549" t="str">
            <v>個</v>
          </cell>
        </row>
        <row r="1550">
          <cell r="B1550" t="str">
            <v>N玉米可樂餅</v>
          </cell>
          <cell r="D1550" t="str">
            <v>30G*110個</v>
          </cell>
          <cell r="E1550" t="str">
            <v>聯宏</v>
          </cell>
          <cell r="F1550" t="str">
            <v>個</v>
          </cell>
        </row>
        <row r="1551">
          <cell r="B1551" t="str">
            <v>芋粿巧</v>
          </cell>
          <cell r="C1551" t="str">
            <v>太順行</v>
          </cell>
          <cell r="D1551" t="str">
            <v>7入/包</v>
          </cell>
          <cell r="E1551" t="str">
            <v>太順</v>
          </cell>
          <cell r="F1551" t="str">
            <v>包</v>
          </cell>
        </row>
        <row r="1552">
          <cell r="B1552" t="str">
            <v>N玉米可樂餅(素</v>
          </cell>
          <cell r="D1552" t="str">
            <v>30G</v>
          </cell>
          <cell r="E1552" t="str">
            <v>聯宏</v>
          </cell>
          <cell r="F1552" t="str">
            <v>個</v>
          </cell>
        </row>
        <row r="1553">
          <cell r="B1553" t="str">
            <v>玉米布丁酥1K</v>
          </cell>
          <cell r="C1553" t="str">
            <v>強匠冷凍食品</v>
          </cell>
          <cell r="D1553" t="str">
            <v>約35入</v>
          </cell>
          <cell r="E1553" t="str">
            <v>祥亮</v>
          </cell>
          <cell r="F1553" t="str">
            <v>包</v>
          </cell>
        </row>
        <row r="1554">
          <cell r="B1554" t="str">
            <v>玉米布丁酥1K</v>
          </cell>
          <cell r="D1554" t="str">
            <v>約35入</v>
          </cell>
          <cell r="E1554" t="str">
            <v>現購</v>
          </cell>
          <cell r="F1554" t="str">
            <v>包</v>
          </cell>
        </row>
        <row r="1555">
          <cell r="B1555" t="str">
            <v>玉米香酥餅45G</v>
          </cell>
          <cell r="C1555" t="str">
            <v>強匠冷凍食品股份有限公司</v>
          </cell>
          <cell r="D1555" t="str">
            <v>箱/100片</v>
          </cell>
          <cell r="E1555" t="str">
            <v>祥亮</v>
          </cell>
          <cell r="F1555" t="str">
            <v>片</v>
          </cell>
          <cell r="H1555" t="str">
            <v>CAS台灣優良農產品</v>
          </cell>
          <cell r="I1555" t="str">
            <v>024609</v>
          </cell>
        </row>
        <row r="1556">
          <cell r="B1556" t="str">
            <v>義美玉米可樂餅</v>
          </cell>
          <cell r="C1556" t="str">
            <v>義美食品股份有限公司</v>
          </cell>
          <cell r="D1556" t="str">
            <v>30G/100入/箱</v>
          </cell>
          <cell r="E1556" t="str">
            <v>祥美</v>
          </cell>
          <cell r="F1556" t="str">
            <v>個</v>
          </cell>
        </row>
        <row r="1557">
          <cell r="B1557" t="str">
            <v>玉米香酥餅30G</v>
          </cell>
          <cell r="C1557" t="str">
            <v>強匠冷凍食品股份有限公司</v>
          </cell>
          <cell r="D1557" t="str">
            <v>箱/110片</v>
          </cell>
          <cell r="E1557" t="str">
            <v>祥亮</v>
          </cell>
          <cell r="F1557" t="str">
            <v>片</v>
          </cell>
          <cell r="H1557" t="str">
            <v>CAS台灣優良農產品</v>
          </cell>
          <cell r="I1557" t="str">
            <v>024609</v>
          </cell>
        </row>
        <row r="1558">
          <cell r="B1558" t="str">
            <v>玉米香酥餅30G</v>
          </cell>
          <cell r="C1558" t="str">
            <v>強匠冷凍食品股份有限公司</v>
          </cell>
          <cell r="D1558" t="str">
            <v>110片</v>
          </cell>
          <cell r="E1558" t="str">
            <v>現購</v>
          </cell>
          <cell r="F1558" t="str">
            <v>箱</v>
          </cell>
          <cell r="H1558" t="str">
            <v>CAS台灣優良農產品</v>
          </cell>
          <cell r="I1558" t="str">
            <v>024609</v>
          </cell>
        </row>
        <row r="1559">
          <cell r="B1559" t="str">
            <v>山藥捲</v>
          </cell>
          <cell r="D1559" t="str">
            <v>80入/件</v>
          </cell>
          <cell r="E1559" t="str">
            <v>聯宏</v>
          </cell>
          <cell r="F1559" t="str">
            <v>條</v>
          </cell>
        </row>
        <row r="1560">
          <cell r="B1560" t="str">
            <v>薯餅小三角(包</v>
          </cell>
          <cell r="C1560" t="str">
            <v>鄉村食品股份有限公司</v>
          </cell>
          <cell r="D1560" t="str">
            <v>約78片</v>
          </cell>
          <cell r="E1560" t="str">
            <v>味鴻</v>
          </cell>
          <cell r="F1560" t="str">
            <v>包</v>
          </cell>
        </row>
        <row r="1561">
          <cell r="B1561" t="str">
            <v>薯餅小三角(個</v>
          </cell>
          <cell r="C1561" t="str">
            <v>鄉村食品股份有限公司</v>
          </cell>
          <cell r="E1561" t="str">
            <v>味鴻</v>
          </cell>
          <cell r="F1561" t="str">
            <v>個</v>
          </cell>
        </row>
        <row r="1562">
          <cell r="B1562" t="str">
            <v>N薯餅(四角</v>
          </cell>
          <cell r="D1562" t="str">
            <v>64G*10片</v>
          </cell>
          <cell r="E1562" t="str">
            <v>祥亮</v>
          </cell>
          <cell r="F1562" t="str">
            <v>條</v>
          </cell>
        </row>
        <row r="1563">
          <cell r="B1563" t="str">
            <v>薯餅大三角(包</v>
          </cell>
          <cell r="C1563" t="str">
            <v>欣伯國際</v>
          </cell>
          <cell r="D1563" t="str">
            <v>約38片</v>
          </cell>
          <cell r="E1563" t="str">
            <v>味鴻</v>
          </cell>
          <cell r="F1563" t="str">
            <v>包</v>
          </cell>
        </row>
        <row r="1564">
          <cell r="B1564" t="str">
            <v>薯餅大三角(個</v>
          </cell>
          <cell r="C1564" t="str">
            <v>欣伯國際</v>
          </cell>
          <cell r="E1564" t="str">
            <v>味鴻</v>
          </cell>
          <cell r="F1564" t="str">
            <v>個</v>
          </cell>
        </row>
        <row r="1565">
          <cell r="B1565" t="str">
            <v>燕餃</v>
          </cell>
          <cell r="C1565" t="str">
            <v>台灣欣榮食品股份有限公司</v>
          </cell>
          <cell r="D1565" t="str">
            <v>約78粒/KG</v>
          </cell>
          <cell r="E1565" t="str">
            <v>品豐</v>
          </cell>
          <cell r="F1565" t="str">
            <v>KG</v>
          </cell>
        </row>
        <row r="1566">
          <cell r="B1566" t="str">
            <v>蛋餃</v>
          </cell>
          <cell r="C1566" t="str">
            <v>台灣欣榮食品股份有限公司</v>
          </cell>
          <cell r="E1566" t="str">
            <v>品豐</v>
          </cell>
          <cell r="F1566" t="str">
            <v>KG</v>
          </cell>
        </row>
        <row r="1567">
          <cell r="B1567" t="str">
            <v>桂冠德式起司腸</v>
          </cell>
          <cell r="C1567" t="str">
            <v>桂冠實業股份有限公司</v>
          </cell>
          <cell r="D1567" t="str">
            <v>120G</v>
          </cell>
          <cell r="E1567" t="str">
            <v>桂冠</v>
          </cell>
          <cell r="F1567" t="str">
            <v>盒</v>
          </cell>
        </row>
        <row r="1568">
          <cell r="B1568" t="str">
            <v>明太子魚香腸</v>
          </cell>
          <cell r="E1568" t="str">
            <v>桂冠</v>
          </cell>
          <cell r="F1568" t="str">
            <v>盒</v>
          </cell>
        </row>
        <row r="1569">
          <cell r="B1569" t="str">
            <v>桂冠日式小火鍋</v>
          </cell>
          <cell r="E1569" t="str">
            <v>桂冠</v>
          </cell>
          <cell r="F1569" t="str">
            <v>包</v>
          </cell>
        </row>
        <row r="1570">
          <cell r="B1570" t="str">
            <v>桂冠火鍋party</v>
          </cell>
          <cell r="E1570" t="str">
            <v>桂冠</v>
          </cell>
          <cell r="F1570" t="str">
            <v>組</v>
          </cell>
        </row>
        <row r="1571">
          <cell r="B1571" t="str">
            <v>桂冠塔香天婦羅</v>
          </cell>
          <cell r="D1571" t="str">
            <v>3k/包</v>
          </cell>
          <cell r="E1571" t="str">
            <v>桂冠</v>
          </cell>
          <cell r="F1571" t="str">
            <v>包</v>
          </cell>
        </row>
        <row r="1572">
          <cell r="B1572" t="str">
            <v>N蛋黃酥(烏豆沙</v>
          </cell>
          <cell r="C1572" t="str">
            <v>生楓西點麵包店</v>
          </cell>
          <cell r="E1572" t="str">
            <v>生楓</v>
          </cell>
          <cell r="F1572" t="str">
            <v>個</v>
          </cell>
        </row>
        <row r="1573">
          <cell r="B1573" t="str">
            <v>茶凍粉</v>
          </cell>
          <cell r="D1573" t="str">
            <v>1K/包</v>
          </cell>
          <cell r="E1573" t="str">
            <v>德怡</v>
          </cell>
          <cell r="F1573" t="str">
            <v>包</v>
          </cell>
        </row>
        <row r="1574">
          <cell r="B1574" t="str">
            <v>獅子頭60G</v>
          </cell>
          <cell r="C1574" t="str">
            <v>品豐國際</v>
          </cell>
          <cell r="E1574" t="str">
            <v>品豐</v>
          </cell>
          <cell r="F1574" t="str">
            <v>KG</v>
          </cell>
        </row>
        <row r="1575">
          <cell r="B1575" t="str">
            <v>素筒仔米糕</v>
          </cell>
          <cell r="E1575" t="str">
            <v>現購王哥</v>
          </cell>
          <cell r="F1575" t="str">
            <v>個</v>
          </cell>
        </row>
        <row r="1576">
          <cell r="B1576" t="str">
            <v>N素蔬菜排48G</v>
          </cell>
          <cell r="C1576" t="str">
            <v>宏旭食品企業有限公司</v>
          </cell>
          <cell r="D1576" t="str">
            <v>非基改</v>
          </cell>
          <cell r="E1576" t="str">
            <v>宏旭</v>
          </cell>
          <cell r="F1576" t="str">
            <v>KG</v>
          </cell>
        </row>
        <row r="1577">
          <cell r="B1577" t="str">
            <v>N素魚丸</v>
          </cell>
          <cell r="C1577" t="str">
            <v>宏旭食品企業有限公司</v>
          </cell>
          <cell r="E1577" t="str">
            <v>宏旭</v>
          </cell>
          <cell r="F1577" t="str">
            <v>KG</v>
          </cell>
        </row>
        <row r="1578">
          <cell r="B1578" t="str">
            <v>素花生麵筋</v>
          </cell>
          <cell r="E1578" t="str">
            <v>定翔</v>
          </cell>
          <cell r="F1578" t="str">
            <v>瓶</v>
          </cell>
        </row>
        <row r="1579">
          <cell r="B1579" t="str">
            <v>N素甜不辣條</v>
          </cell>
          <cell r="C1579" t="str">
            <v>宏旭食品企業有限公司</v>
          </cell>
          <cell r="E1579" t="str">
            <v>宏旭</v>
          </cell>
          <cell r="F1579" t="str">
            <v>KG</v>
          </cell>
        </row>
        <row r="1580">
          <cell r="B1580" t="str">
            <v>桂冠蛋餃8入</v>
          </cell>
          <cell r="C1580" t="str">
            <v>桂冠實業股份有限公司</v>
          </cell>
          <cell r="D1580" t="str">
            <v>盒/8入</v>
          </cell>
          <cell r="E1580" t="str">
            <v>桂冠</v>
          </cell>
          <cell r="F1580" t="str">
            <v>盒</v>
          </cell>
        </row>
        <row r="1581">
          <cell r="B1581" t="str">
            <v>N素蟹肉絲</v>
          </cell>
          <cell r="C1581" t="str">
            <v>宏旭食品企業有限公司</v>
          </cell>
          <cell r="E1581" t="str">
            <v>宏旭</v>
          </cell>
          <cell r="F1581" t="str">
            <v>KG</v>
          </cell>
        </row>
        <row r="1582">
          <cell r="B1582" t="str">
            <v>N素麥克雞塊</v>
          </cell>
          <cell r="C1582" t="str">
            <v>宏旭食品企業有限公司</v>
          </cell>
          <cell r="E1582" t="str">
            <v>宏旭</v>
          </cell>
          <cell r="F1582" t="str">
            <v>KG</v>
          </cell>
        </row>
        <row r="1583">
          <cell r="B1583" t="str">
            <v>N素甜不辣片</v>
          </cell>
          <cell r="C1583" t="str">
            <v>宏旭食品企業有限公司</v>
          </cell>
          <cell r="E1583" t="str">
            <v>宏旭</v>
          </cell>
          <cell r="F1583" t="str">
            <v>KG</v>
          </cell>
        </row>
        <row r="1584">
          <cell r="B1584" t="str">
            <v>素甜不辣條3k</v>
          </cell>
          <cell r="E1584" t="str">
            <v>宇衫</v>
          </cell>
          <cell r="F1584" t="str">
            <v>包</v>
          </cell>
        </row>
        <row r="1585">
          <cell r="B1585" t="str">
            <v>素甜不辣片3k</v>
          </cell>
          <cell r="E1585" t="str">
            <v>宇衫</v>
          </cell>
          <cell r="F1585" t="str">
            <v>包</v>
          </cell>
        </row>
        <row r="1586">
          <cell r="B1586" t="str">
            <v>素OK雞排300G</v>
          </cell>
          <cell r="E1586" t="str">
            <v>宇衫</v>
          </cell>
          <cell r="F1586" t="str">
            <v>包</v>
          </cell>
        </row>
        <row r="1587">
          <cell r="B1587" t="str">
            <v>素黑胡椒肉排</v>
          </cell>
          <cell r="D1587" t="str">
            <v>3K/包</v>
          </cell>
          <cell r="E1587" t="str">
            <v>宇衫</v>
          </cell>
          <cell r="F1587" t="str">
            <v>包</v>
          </cell>
        </row>
        <row r="1588">
          <cell r="B1588" t="str">
            <v>素鹹魚300G</v>
          </cell>
          <cell r="E1588" t="str">
            <v>宇衫</v>
          </cell>
          <cell r="F1588" t="str">
            <v>包</v>
          </cell>
        </row>
        <row r="1589">
          <cell r="B1589" t="str">
            <v>素雞丁300G</v>
          </cell>
          <cell r="E1589" t="str">
            <v>宇衫</v>
          </cell>
          <cell r="F1589" t="str">
            <v>包</v>
          </cell>
        </row>
        <row r="1590">
          <cell r="B1590" t="str">
            <v>衛生冰塊10K</v>
          </cell>
          <cell r="E1590" t="str">
            <v>現購</v>
          </cell>
          <cell r="F1590" t="str">
            <v>包</v>
          </cell>
        </row>
        <row r="1591">
          <cell r="B1591" t="str">
            <v>素香烤鱈魚300G</v>
          </cell>
          <cell r="E1591" t="str">
            <v>宇衫</v>
          </cell>
          <cell r="F1591" t="str">
            <v>包</v>
          </cell>
        </row>
        <row r="1592">
          <cell r="B1592" t="str">
            <v>衛生冰塊600G</v>
          </cell>
          <cell r="E1592" t="str">
            <v>現購王哥</v>
          </cell>
          <cell r="F1592" t="str">
            <v>包</v>
          </cell>
        </row>
        <row r="1593">
          <cell r="B1593" t="str">
            <v>素鮭魚排300G</v>
          </cell>
          <cell r="E1593" t="str">
            <v>宇衫</v>
          </cell>
          <cell r="F1593" t="str">
            <v>包</v>
          </cell>
        </row>
        <row r="1594">
          <cell r="B1594" t="str">
            <v>素燻茶鵝500G</v>
          </cell>
          <cell r="E1594" t="str">
            <v>宇衫</v>
          </cell>
          <cell r="F1594" t="str">
            <v>包</v>
          </cell>
        </row>
        <row r="1595">
          <cell r="B1595" t="str">
            <v>素羊肉600G</v>
          </cell>
          <cell r="E1595" t="str">
            <v>津悅</v>
          </cell>
          <cell r="F1595" t="str">
            <v>包</v>
          </cell>
        </row>
        <row r="1596">
          <cell r="B1596" t="str">
            <v>N刈包(大</v>
          </cell>
          <cell r="D1596" t="str">
            <v>10個/包</v>
          </cell>
          <cell r="E1596" t="str">
            <v>東寶</v>
          </cell>
          <cell r="F1596" t="str">
            <v>個</v>
          </cell>
        </row>
        <row r="1597">
          <cell r="B1597" t="str">
            <v>鍋貼</v>
          </cell>
          <cell r="C1597" t="str">
            <v>桂冠實業股份有限公司</v>
          </cell>
          <cell r="D1597" t="str">
            <v>50入/包</v>
          </cell>
          <cell r="E1597" t="str">
            <v>桂冠</v>
          </cell>
          <cell r="F1597" t="str">
            <v>個</v>
          </cell>
          <cell r="H1597" t="str">
            <v>CAS台灣優良農產品</v>
          </cell>
          <cell r="I1597" t="str">
            <v>027050</v>
          </cell>
        </row>
        <row r="1598">
          <cell r="B1598" t="str">
            <v>鍋貼(龍鳳</v>
          </cell>
          <cell r="E1598" t="str">
            <v>祥亮</v>
          </cell>
          <cell r="F1598" t="str">
            <v>個</v>
          </cell>
        </row>
        <row r="1599">
          <cell r="B1599" t="str">
            <v>熱狗球50入</v>
          </cell>
          <cell r="C1599" t="str">
            <v>達盛食品有限公司</v>
          </cell>
          <cell r="D1599" t="str">
            <v>16G*50粒</v>
          </cell>
          <cell r="E1599" t="str">
            <v>祥亮</v>
          </cell>
          <cell r="F1599" t="str">
            <v>包</v>
          </cell>
        </row>
        <row r="1600">
          <cell r="B1600" t="str">
            <v>芝麻球</v>
          </cell>
          <cell r="E1600" t="str">
            <v>聯宏</v>
          </cell>
          <cell r="F1600" t="str">
            <v>粒</v>
          </cell>
        </row>
        <row r="1601">
          <cell r="B1601" t="str">
            <v>N蔥抓餅(巧好</v>
          </cell>
          <cell r="C1601" t="str">
            <v>七品蓮有限公司</v>
          </cell>
          <cell r="D1601" t="str">
            <v>4入</v>
          </cell>
          <cell r="E1601" t="str">
            <v>桂冠</v>
          </cell>
          <cell r="F1601" t="str">
            <v>包</v>
          </cell>
        </row>
        <row r="1602">
          <cell r="B1602" t="str">
            <v>飯糰(長條</v>
          </cell>
          <cell r="E1602" t="str">
            <v>現購王哥</v>
          </cell>
          <cell r="F1602" t="str">
            <v>份</v>
          </cell>
        </row>
        <row r="1603">
          <cell r="B1603" t="str">
            <v>光泉綠豆沙牛奶</v>
          </cell>
          <cell r="C1603" t="str">
            <v>光泉牧場股份有限公司</v>
          </cell>
          <cell r="D1603" t="str">
            <v>460CC/瓶</v>
          </cell>
          <cell r="E1603" t="str">
            <v>光泉</v>
          </cell>
          <cell r="F1603" t="str">
            <v>瓶</v>
          </cell>
        </row>
        <row r="1604">
          <cell r="B1604" t="str">
            <v>N素髮菜丸</v>
          </cell>
          <cell r="C1604" t="str">
            <v>宏旭食品企業有限公司</v>
          </cell>
          <cell r="E1604" t="str">
            <v>宏旭</v>
          </cell>
          <cell r="F1604" t="str">
            <v>KG</v>
          </cell>
        </row>
        <row r="1605">
          <cell r="B1605" t="str">
            <v>N素火腿(日本</v>
          </cell>
          <cell r="C1605" t="str">
            <v>宏旭食品企業有限公司</v>
          </cell>
          <cell r="D1605" t="str">
            <v>1K/條</v>
          </cell>
          <cell r="E1605" t="str">
            <v>宏旭</v>
          </cell>
          <cell r="F1605" t="str">
            <v>條</v>
          </cell>
        </row>
        <row r="1606">
          <cell r="B1606" t="str">
            <v>N素火腿1K</v>
          </cell>
          <cell r="C1606" t="str">
            <v>宏旭食品企業有限公司</v>
          </cell>
          <cell r="D1606" t="str">
            <v>非基改</v>
          </cell>
          <cell r="E1606" t="str">
            <v>宏旭</v>
          </cell>
          <cell r="F1606" t="str">
            <v>條</v>
          </cell>
        </row>
        <row r="1607">
          <cell r="B1607" t="str">
            <v>素火腿(天香</v>
          </cell>
          <cell r="E1607" t="str">
            <v>現購王哥</v>
          </cell>
          <cell r="F1607" t="str">
            <v>條</v>
          </cell>
        </row>
        <row r="1608">
          <cell r="B1608" t="str">
            <v>N素排骨酥(濕</v>
          </cell>
          <cell r="C1608" t="str">
            <v>宏旭食品企業有限公司</v>
          </cell>
          <cell r="D1608" t="str">
            <v>非基改</v>
          </cell>
          <cell r="E1608" t="str">
            <v>宏旭</v>
          </cell>
          <cell r="F1608" t="str">
            <v>KG</v>
          </cell>
        </row>
        <row r="1609">
          <cell r="B1609" t="str">
            <v>素火腿丁</v>
          </cell>
          <cell r="C1609" t="str">
            <v>津悅食品有限公司</v>
          </cell>
          <cell r="D1609" t="str">
            <v>600g/非</v>
          </cell>
          <cell r="E1609" t="str">
            <v>津悅</v>
          </cell>
          <cell r="F1609" t="str">
            <v>包</v>
          </cell>
        </row>
        <row r="1610">
          <cell r="B1610" t="str">
            <v>素火腿(尚好</v>
          </cell>
          <cell r="E1610" t="str">
            <v>宇衫</v>
          </cell>
          <cell r="F1610" t="str">
            <v>條</v>
          </cell>
        </row>
        <row r="1611">
          <cell r="B1611" t="str">
            <v>素肉鬆3K(鑫旺</v>
          </cell>
          <cell r="C1611" t="str">
            <v>鑫旺貿易有限公司</v>
          </cell>
          <cell r="E1611" t="str">
            <v>現購王哥</v>
          </cell>
          <cell r="F1611" t="str">
            <v>包</v>
          </cell>
        </row>
        <row r="1612">
          <cell r="B1612" t="str">
            <v>N素鮪魚排20G</v>
          </cell>
          <cell r="C1612" t="str">
            <v>宏旭食品企業有限公司</v>
          </cell>
          <cell r="D1612" t="str">
            <v>非基改</v>
          </cell>
          <cell r="E1612" t="str">
            <v>宏旭</v>
          </cell>
          <cell r="F1612" t="str">
            <v>KG</v>
          </cell>
        </row>
        <row r="1613">
          <cell r="B1613" t="str">
            <v>N素鹹酥雞丁3K</v>
          </cell>
          <cell r="C1613" t="str">
            <v>津悅食品有限公司</v>
          </cell>
          <cell r="D1613" t="str">
            <v>非基改</v>
          </cell>
          <cell r="E1613" t="str">
            <v>津悅</v>
          </cell>
          <cell r="F1613" t="str">
            <v>包</v>
          </cell>
        </row>
        <row r="1614">
          <cell r="B1614" t="str">
            <v>素食</v>
          </cell>
          <cell r="E1614" t="str">
            <v>現購王哥</v>
          </cell>
          <cell r="F1614" t="str">
            <v>包</v>
          </cell>
        </row>
        <row r="1615">
          <cell r="B1615" t="str">
            <v>N素肉羹</v>
          </cell>
          <cell r="C1615" t="str">
            <v>宏旭食品企業有限公司</v>
          </cell>
          <cell r="E1615" t="str">
            <v>宏旭</v>
          </cell>
          <cell r="F1615" t="str">
            <v>KG</v>
          </cell>
        </row>
        <row r="1616">
          <cell r="B1616" t="str">
            <v>素黑輪條3K</v>
          </cell>
          <cell r="C1616" t="str">
            <v>津悅食品有限公司</v>
          </cell>
          <cell r="E1616" t="str">
            <v>津悅</v>
          </cell>
          <cell r="F1616" t="str">
            <v>包</v>
          </cell>
        </row>
        <row r="1617">
          <cell r="B1617" t="str">
            <v>N素蒲燒鰻40G</v>
          </cell>
          <cell r="C1617" t="str">
            <v>宏旭食品企業有限公司</v>
          </cell>
          <cell r="E1617" t="str">
            <v>宏旭</v>
          </cell>
          <cell r="F1617" t="str">
            <v>KG</v>
          </cell>
        </row>
        <row r="1618">
          <cell r="B1618" t="str">
            <v>加州葡萄吐司</v>
          </cell>
          <cell r="C1618" t="str">
            <v>統一企業股份有限公司</v>
          </cell>
          <cell r="E1618" t="str">
            <v>芃呈</v>
          </cell>
          <cell r="F1618" t="str">
            <v>個</v>
          </cell>
        </row>
        <row r="1619">
          <cell r="B1619" t="str">
            <v>N素餛飩300G</v>
          </cell>
          <cell r="C1619" t="str">
            <v>宏旭食品企業有限公司</v>
          </cell>
          <cell r="D1619" t="str">
            <v>約25粒</v>
          </cell>
          <cell r="E1619" t="str">
            <v>宏旭</v>
          </cell>
          <cell r="F1619" t="str">
            <v>盒</v>
          </cell>
        </row>
        <row r="1620">
          <cell r="B1620" t="str">
            <v>素肉燥</v>
          </cell>
          <cell r="E1620" t="str">
            <v>現購王哥</v>
          </cell>
          <cell r="F1620" t="str">
            <v>罐</v>
          </cell>
        </row>
        <row r="1621">
          <cell r="B1621" t="str">
            <v>N素蒟蒻香腸</v>
          </cell>
          <cell r="C1621" t="str">
            <v>宏旭食品企業有限公司</v>
          </cell>
          <cell r="E1621" t="str">
            <v>宏旭</v>
          </cell>
          <cell r="F1621" t="str">
            <v>條</v>
          </cell>
        </row>
        <row r="1622">
          <cell r="B1622" t="str">
            <v>N素蟳味絲</v>
          </cell>
          <cell r="C1622" t="str">
            <v>宏旭食品企業有限公司</v>
          </cell>
          <cell r="E1622" t="str">
            <v>宏旭</v>
          </cell>
          <cell r="F1622" t="str">
            <v>KG</v>
          </cell>
        </row>
        <row r="1623">
          <cell r="B1623" t="str">
            <v>N素貢丸</v>
          </cell>
          <cell r="C1623" t="str">
            <v>宏旭食品企業有限公司</v>
          </cell>
          <cell r="E1623" t="str">
            <v>宏旭</v>
          </cell>
          <cell r="F1623" t="str">
            <v>KG</v>
          </cell>
        </row>
        <row r="1624">
          <cell r="B1624" t="str">
            <v>N素荸薺排骨</v>
          </cell>
          <cell r="C1624" t="str">
            <v>宏旭食品企業有限公司</v>
          </cell>
          <cell r="D1624" t="str">
            <v>非基改</v>
          </cell>
          <cell r="E1624" t="str">
            <v>宏旭</v>
          </cell>
          <cell r="F1624" t="str">
            <v>KG</v>
          </cell>
        </row>
        <row r="1625">
          <cell r="B1625" t="str">
            <v>N素紅糟肉排</v>
          </cell>
          <cell r="C1625" t="str">
            <v>宏旭食品企業有限公司</v>
          </cell>
          <cell r="D1625" t="str">
            <v>非基改</v>
          </cell>
          <cell r="E1625" t="str">
            <v>宏旭</v>
          </cell>
          <cell r="F1625" t="str">
            <v>KG</v>
          </cell>
        </row>
        <row r="1626">
          <cell r="B1626" t="str">
            <v>N素牛蒡排45G</v>
          </cell>
          <cell r="C1626" t="str">
            <v>宏旭食品企業有限公司</v>
          </cell>
          <cell r="D1626" t="str">
            <v>非基改</v>
          </cell>
          <cell r="E1626" t="str">
            <v>宏旭</v>
          </cell>
          <cell r="F1626" t="str">
            <v>KG</v>
          </cell>
        </row>
        <row r="1627">
          <cell r="B1627" t="str">
            <v>N素花枝</v>
          </cell>
          <cell r="C1627" t="str">
            <v>宏旭食品企業有限公司</v>
          </cell>
          <cell r="E1627" t="str">
            <v>宏旭</v>
          </cell>
          <cell r="F1627" t="str">
            <v>KG</v>
          </cell>
        </row>
        <row r="1628">
          <cell r="B1628" t="str">
            <v>N素魷魚</v>
          </cell>
          <cell r="C1628" t="str">
            <v>宏旭食品企業有限公司</v>
          </cell>
          <cell r="E1628" t="str">
            <v>宏旭</v>
          </cell>
          <cell r="F1628" t="str">
            <v>KG</v>
          </cell>
        </row>
        <row r="1629">
          <cell r="B1629" t="str">
            <v>素火腿片</v>
          </cell>
          <cell r="C1629" t="str">
            <v>津悅食品有限公司</v>
          </cell>
          <cell r="D1629" t="str">
            <v>40片/非基改</v>
          </cell>
          <cell r="E1629" t="str">
            <v>津悅</v>
          </cell>
          <cell r="F1629" t="str">
            <v>條</v>
          </cell>
        </row>
        <row r="1630">
          <cell r="B1630" t="str">
            <v>N素雞排48G</v>
          </cell>
          <cell r="C1630" t="str">
            <v>宏旭食品企業有限公司</v>
          </cell>
          <cell r="D1630" t="str">
            <v>非基改</v>
          </cell>
          <cell r="E1630" t="str">
            <v>宏旭</v>
          </cell>
          <cell r="F1630" t="str">
            <v>KG</v>
          </cell>
        </row>
        <row r="1631">
          <cell r="B1631" t="str">
            <v>素鹹鮭魚</v>
          </cell>
          <cell r="C1631" t="str">
            <v>津悅食品有限公司</v>
          </cell>
          <cell r="D1631" t="str">
            <v>非基改</v>
          </cell>
          <cell r="E1631" t="str">
            <v>津悅</v>
          </cell>
          <cell r="F1631" t="str">
            <v>片</v>
          </cell>
        </row>
        <row r="1632">
          <cell r="B1632" t="str">
            <v>素花枝排</v>
          </cell>
          <cell r="C1632" t="str">
            <v>津悅食品有限公司</v>
          </cell>
          <cell r="D1632" t="str">
            <v>非基改</v>
          </cell>
          <cell r="E1632" t="str">
            <v>津悅</v>
          </cell>
          <cell r="F1632" t="str">
            <v>片</v>
          </cell>
        </row>
        <row r="1633">
          <cell r="B1633" t="str">
            <v>素鱈魚排</v>
          </cell>
          <cell r="C1633" t="str">
            <v>津悅食品有限公司</v>
          </cell>
          <cell r="D1633" t="str">
            <v>非基改</v>
          </cell>
          <cell r="E1633" t="str">
            <v>津悅</v>
          </cell>
          <cell r="F1633" t="str">
            <v>片</v>
          </cell>
        </row>
        <row r="1634">
          <cell r="B1634" t="str">
            <v>素烤鮭魚</v>
          </cell>
          <cell r="C1634" t="str">
            <v>津悅食品有限公司</v>
          </cell>
          <cell r="D1634" t="str">
            <v>非基改</v>
          </cell>
          <cell r="E1634" t="str">
            <v>津悅</v>
          </cell>
          <cell r="F1634" t="str">
            <v>片</v>
          </cell>
        </row>
        <row r="1635">
          <cell r="B1635" t="str">
            <v>素黑胡椒肉排</v>
          </cell>
          <cell r="C1635" t="str">
            <v>津悅食品有限公司</v>
          </cell>
          <cell r="D1635" t="str">
            <v>非基改</v>
          </cell>
          <cell r="E1635" t="str">
            <v>津悅</v>
          </cell>
          <cell r="F1635" t="str">
            <v>片</v>
          </cell>
        </row>
        <row r="1636">
          <cell r="B1636" t="str">
            <v>素蔬菜排</v>
          </cell>
          <cell r="C1636" t="str">
            <v>津悅食品有限公司</v>
          </cell>
          <cell r="D1636" t="str">
            <v>非基改</v>
          </cell>
          <cell r="E1636" t="str">
            <v>津悅</v>
          </cell>
          <cell r="F1636" t="str">
            <v>片</v>
          </cell>
        </row>
        <row r="1637">
          <cell r="B1637" t="str">
            <v>素茶鵝片</v>
          </cell>
          <cell r="C1637" t="str">
            <v>津悅食品有限公司</v>
          </cell>
          <cell r="D1637" t="str">
            <v>非基改</v>
          </cell>
          <cell r="E1637" t="str">
            <v>津悅</v>
          </cell>
          <cell r="F1637" t="str">
            <v>片</v>
          </cell>
        </row>
        <row r="1638">
          <cell r="B1638" t="str">
            <v>N素燻肉片</v>
          </cell>
          <cell r="C1638" t="str">
            <v>津悅食品有限公司</v>
          </cell>
          <cell r="D1638" t="str">
            <v>非基改</v>
          </cell>
          <cell r="E1638" t="str">
            <v>津悅</v>
          </cell>
          <cell r="F1638" t="str">
            <v>片</v>
          </cell>
        </row>
        <row r="1639">
          <cell r="B1639" t="str">
            <v>素獅子頭</v>
          </cell>
          <cell r="C1639" t="str">
            <v>津悅食品有限公司</v>
          </cell>
          <cell r="D1639" t="str">
            <v>非基改</v>
          </cell>
          <cell r="E1639" t="str">
            <v>津悅</v>
          </cell>
          <cell r="F1639" t="str">
            <v>粒</v>
          </cell>
        </row>
        <row r="1640">
          <cell r="B1640" t="str">
            <v>N素蜜汁鰻片</v>
          </cell>
          <cell r="C1640" t="str">
            <v>宏旭食品企業有限公司</v>
          </cell>
          <cell r="D1640" t="str">
            <v>非基改</v>
          </cell>
          <cell r="E1640" t="str">
            <v>宏旭</v>
          </cell>
          <cell r="F1640" t="str">
            <v>KG</v>
          </cell>
        </row>
        <row r="1641">
          <cell r="B1641" t="str">
            <v>素棒棒腿</v>
          </cell>
          <cell r="C1641" t="str">
            <v>津悅食品有限公司</v>
          </cell>
          <cell r="D1641" t="str">
            <v>非基改</v>
          </cell>
          <cell r="E1641" t="str">
            <v>津悅</v>
          </cell>
          <cell r="F1641" t="str">
            <v>支</v>
          </cell>
        </row>
        <row r="1642">
          <cell r="B1642" t="str">
            <v>N素黃金雞翅</v>
          </cell>
          <cell r="C1642" t="str">
            <v>津悅食品有限公司</v>
          </cell>
          <cell r="D1642" t="str">
            <v>非基改</v>
          </cell>
          <cell r="E1642" t="str">
            <v>津悅</v>
          </cell>
          <cell r="F1642" t="str">
            <v>支</v>
          </cell>
        </row>
        <row r="1643">
          <cell r="B1643" t="str">
            <v>素棒棒腿3K</v>
          </cell>
          <cell r="E1643" t="str">
            <v>宇衫</v>
          </cell>
          <cell r="F1643" t="str">
            <v>包</v>
          </cell>
        </row>
        <row r="1644">
          <cell r="B1644" t="str">
            <v>素五花肉排3K</v>
          </cell>
          <cell r="E1644" t="str">
            <v>宇衫</v>
          </cell>
          <cell r="F1644" t="str">
            <v>包</v>
          </cell>
        </row>
        <row r="1645">
          <cell r="B1645" t="str">
            <v>素五花肉排300G</v>
          </cell>
          <cell r="E1645" t="str">
            <v>宇衫</v>
          </cell>
          <cell r="F1645" t="str">
            <v>包</v>
          </cell>
        </row>
        <row r="1646">
          <cell r="B1646" t="str">
            <v>素白帶魚3K</v>
          </cell>
          <cell r="E1646" t="str">
            <v>宇衫</v>
          </cell>
          <cell r="F1646" t="str">
            <v>包</v>
          </cell>
        </row>
        <row r="1647">
          <cell r="B1647" t="str">
            <v>素黑輪排300G</v>
          </cell>
          <cell r="E1647" t="str">
            <v>宇衫</v>
          </cell>
          <cell r="F1647" t="str">
            <v>包</v>
          </cell>
        </row>
        <row r="1648">
          <cell r="B1648" t="str">
            <v>素鮪魚排300G</v>
          </cell>
          <cell r="E1648" t="str">
            <v>宇衫</v>
          </cell>
          <cell r="F1648" t="str">
            <v>包</v>
          </cell>
        </row>
        <row r="1649">
          <cell r="B1649" t="str">
            <v>素海鮮卷3K</v>
          </cell>
          <cell r="E1649" t="str">
            <v>宇衫</v>
          </cell>
          <cell r="F1649" t="str">
            <v>包</v>
          </cell>
        </row>
        <row r="1650">
          <cell r="B1650" t="str">
            <v>N素花枝丸</v>
          </cell>
          <cell r="C1650" t="str">
            <v>宏旭食品企業有限公司</v>
          </cell>
          <cell r="E1650" t="str">
            <v>宏旭</v>
          </cell>
          <cell r="F1650" t="str">
            <v>KG</v>
          </cell>
        </row>
        <row r="1651">
          <cell r="B1651" t="str">
            <v>N素玉米漢堡肉</v>
          </cell>
          <cell r="C1651" t="str">
            <v>宏旭食品企業有限公司</v>
          </cell>
          <cell r="D1651" t="str">
            <v>非基改</v>
          </cell>
          <cell r="E1651" t="str">
            <v>宏旭</v>
          </cell>
          <cell r="F1651" t="str">
            <v>KG</v>
          </cell>
        </row>
        <row r="1652">
          <cell r="B1652" t="str">
            <v>N素小卷230G</v>
          </cell>
          <cell r="E1652" t="str">
            <v>宇衫</v>
          </cell>
          <cell r="F1652" t="str">
            <v>包</v>
          </cell>
        </row>
        <row r="1653">
          <cell r="B1653" t="str">
            <v>素小卷1.2K</v>
          </cell>
          <cell r="E1653" t="str">
            <v>宇衫</v>
          </cell>
          <cell r="F1653" t="str">
            <v>包</v>
          </cell>
        </row>
        <row r="1654">
          <cell r="B1654" t="str">
            <v>素白花片600G</v>
          </cell>
          <cell r="E1654" t="str">
            <v>宇衫</v>
          </cell>
          <cell r="F1654" t="str">
            <v>包</v>
          </cell>
        </row>
        <row r="1655">
          <cell r="B1655" t="str">
            <v>素花枝絲600G</v>
          </cell>
          <cell r="E1655" t="str">
            <v>宇衫</v>
          </cell>
          <cell r="F1655" t="str">
            <v>包</v>
          </cell>
        </row>
        <row r="1656">
          <cell r="B1656" t="str">
            <v>素貢丸600G</v>
          </cell>
          <cell r="E1656" t="str">
            <v>宇衫</v>
          </cell>
          <cell r="F1656" t="str">
            <v>包</v>
          </cell>
        </row>
        <row r="1657">
          <cell r="B1657" t="str">
            <v>素肉羹600G</v>
          </cell>
          <cell r="E1657" t="str">
            <v>宇衫</v>
          </cell>
          <cell r="F1657" t="str">
            <v>包</v>
          </cell>
        </row>
        <row r="1658">
          <cell r="B1658" t="str">
            <v>素腱花</v>
          </cell>
          <cell r="D1658" t="str">
            <v>600g</v>
          </cell>
          <cell r="E1658" t="str">
            <v>宇衫</v>
          </cell>
          <cell r="F1658" t="str">
            <v>包</v>
          </cell>
        </row>
        <row r="1659">
          <cell r="B1659" t="str">
            <v>素魷魚</v>
          </cell>
          <cell r="D1659" t="str">
            <v>600g</v>
          </cell>
          <cell r="E1659" t="str">
            <v>宇衫</v>
          </cell>
          <cell r="F1659" t="str">
            <v>包</v>
          </cell>
        </row>
        <row r="1660">
          <cell r="B1660" t="str">
            <v>N素蝦仁</v>
          </cell>
          <cell r="C1660" t="str">
            <v>宏旭食品企業有限公司</v>
          </cell>
          <cell r="D1660" t="str">
            <v>600G/包</v>
          </cell>
          <cell r="E1660" t="str">
            <v>宏旭</v>
          </cell>
          <cell r="F1660" t="str">
            <v>KG</v>
          </cell>
        </row>
        <row r="1661">
          <cell r="B1661" t="str">
            <v>素排骨酥</v>
          </cell>
          <cell r="D1661" t="str">
            <v>300g/包</v>
          </cell>
          <cell r="E1661" t="str">
            <v>宇衫</v>
          </cell>
          <cell r="F1661" t="str">
            <v>包</v>
          </cell>
        </row>
        <row r="1662">
          <cell r="B1662" t="str">
            <v>素竹腸</v>
          </cell>
          <cell r="E1662" t="str">
            <v>現購王哥</v>
          </cell>
          <cell r="F1662" t="str">
            <v>KG</v>
          </cell>
        </row>
        <row r="1663">
          <cell r="B1663" t="str">
            <v>素卡啦堡</v>
          </cell>
          <cell r="D1663" t="str">
            <v>約50g/片</v>
          </cell>
          <cell r="E1663" t="str">
            <v>宇衫</v>
          </cell>
          <cell r="F1663" t="str">
            <v>盒</v>
          </cell>
        </row>
        <row r="1664">
          <cell r="B1664" t="str">
            <v>素花枝600G</v>
          </cell>
          <cell r="E1664" t="str">
            <v>宇衫</v>
          </cell>
          <cell r="F1664" t="str">
            <v>包</v>
          </cell>
        </row>
        <row r="1665">
          <cell r="B1665" t="str">
            <v>素蝦仁600G</v>
          </cell>
          <cell r="E1665" t="str">
            <v>宇衫</v>
          </cell>
          <cell r="F1665" t="str">
            <v>包</v>
          </cell>
        </row>
        <row r="1666">
          <cell r="B1666" t="str">
            <v>素蟹肉絲600G</v>
          </cell>
          <cell r="E1666" t="str">
            <v>宇衫</v>
          </cell>
          <cell r="F1666" t="str">
            <v>包</v>
          </cell>
        </row>
        <row r="1667">
          <cell r="B1667" t="str">
            <v>素粉肝600G</v>
          </cell>
          <cell r="E1667" t="str">
            <v>宇衫</v>
          </cell>
          <cell r="F1667" t="str">
            <v>包</v>
          </cell>
        </row>
        <row r="1668">
          <cell r="B1668" t="str">
            <v>葫蘆捲</v>
          </cell>
          <cell r="E1668" t="str">
            <v>宇衫</v>
          </cell>
          <cell r="F1668" t="str">
            <v>KG</v>
          </cell>
        </row>
        <row r="1669">
          <cell r="B1669" t="str">
            <v>素排骨酥3k</v>
          </cell>
          <cell r="E1669" t="str">
            <v>宇衫</v>
          </cell>
          <cell r="F1669" t="str">
            <v>包</v>
          </cell>
        </row>
        <row r="1670">
          <cell r="B1670" t="str">
            <v>N素龍鳳腿</v>
          </cell>
          <cell r="C1670" t="str">
            <v>宏旭食品企業有限公司</v>
          </cell>
          <cell r="D1670" t="str">
            <v>非基改</v>
          </cell>
          <cell r="E1670" t="str">
            <v>宏旭</v>
          </cell>
          <cell r="F1670" t="str">
            <v>支</v>
          </cell>
        </row>
        <row r="1671">
          <cell r="B1671" t="str">
            <v>N素蚵卷12入</v>
          </cell>
          <cell r="C1671" t="str">
            <v>宏旭食品企業有限公司</v>
          </cell>
          <cell r="E1671" t="str">
            <v>宏旭</v>
          </cell>
          <cell r="F1671" t="str">
            <v>盒</v>
          </cell>
        </row>
        <row r="1672">
          <cell r="B1672" t="str">
            <v>極鮮龍蝦餅</v>
          </cell>
          <cell r="D1672" t="str">
            <v>極鮮牌90G</v>
          </cell>
          <cell r="E1672" t="str">
            <v>現購王哥</v>
          </cell>
          <cell r="F1672" t="str">
            <v>包</v>
          </cell>
        </row>
        <row r="1673">
          <cell r="B1673" t="str">
            <v>N素春捲12入</v>
          </cell>
          <cell r="C1673" t="str">
            <v>宏旭食品企業有限公司</v>
          </cell>
          <cell r="E1673" t="str">
            <v>宏旭</v>
          </cell>
          <cell r="F1673" t="str">
            <v>盒</v>
          </cell>
        </row>
        <row r="1674">
          <cell r="B1674" t="str">
            <v>素牛蒡排</v>
          </cell>
          <cell r="C1674" t="str">
            <v>津悅食品有限公司</v>
          </cell>
          <cell r="D1674" t="str">
            <v>約37G(非</v>
          </cell>
          <cell r="E1674" t="str">
            <v>津悅</v>
          </cell>
          <cell r="F1674" t="str">
            <v>片</v>
          </cell>
        </row>
        <row r="1675">
          <cell r="B1675" t="str">
            <v>N素雞</v>
          </cell>
          <cell r="C1675" t="str">
            <v>永洲食品有限公司</v>
          </cell>
          <cell r="D1675" t="str">
            <v>非基改</v>
          </cell>
          <cell r="E1675" t="str">
            <v>永洲食品</v>
          </cell>
          <cell r="F1675" t="str">
            <v>KG</v>
          </cell>
        </row>
        <row r="1676">
          <cell r="B1676" t="str">
            <v>素春捲10入</v>
          </cell>
          <cell r="C1676" t="str">
            <v>津悅食品有限公司</v>
          </cell>
          <cell r="E1676" t="str">
            <v>津悅</v>
          </cell>
          <cell r="F1676" t="str">
            <v>盒</v>
          </cell>
        </row>
        <row r="1677">
          <cell r="B1677" t="str">
            <v>N素山藥捲</v>
          </cell>
          <cell r="C1677" t="str">
            <v>津悅食品有限公司</v>
          </cell>
          <cell r="D1677" t="str">
            <v>100條</v>
          </cell>
          <cell r="E1677" t="str">
            <v>津悅</v>
          </cell>
          <cell r="F1677" t="str">
            <v>箱</v>
          </cell>
        </row>
        <row r="1678">
          <cell r="B1678" t="str">
            <v>N素菜捲</v>
          </cell>
          <cell r="C1678" t="str">
            <v>津悅食品有限公司</v>
          </cell>
          <cell r="D1678" t="str">
            <v>約150g</v>
          </cell>
          <cell r="E1678" t="str">
            <v>津悅</v>
          </cell>
          <cell r="F1678" t="str">
            <v>條</v>
          </cell>
        </row>
        <row r="1679">
          <cell r="B1679" t="str">
            <v>N素羅宋捲</v>
          </cell>
          <cell r="C1679" t="str">
            <v>津悅食品有限公司</v>
          </cell>
          <cell r="D1679" t="str">
            <v>約42g</v>
          </cell>
          <cell r="E1679" t="str">
            <v>津悅</v>
          </cell>
          <cell r="F1679" t="str">
            <v>條</v>
          </cell>
        </row>
        <row r="1680">
          <cell r="B1680" t="str">
            <v>素小卷1K</v>
          </cell>
          <cell r="D1680" t="str">
            <v>50卷</v>
          </cell>
          <cell r="E1680" t="str">
            <v>中港興</v>
          </cell>
          <cell r="F1680" t="str">
            <v>包</v>
          </cell>
        </row>
        <row r="1681">
          <cell r="B1681" t="str">
            <v>小清丸</v>
          </cell>
          <cell r="D1681" t="str">
            <v>約380粒</v>
          </cell>
          <cell r="E1681" t="str">
            <v>中港興</v>
          </cell>
          <cell r="F1681" t="str">
            <v>包</v>
          </cell>
        </row>
        <row r="1682">
          <cell r="B1682" t="str">
            <v>素香菇貢丸</v>
          </cell>
          <cell r="D1682" t="str">
            <v>約140粒</v>
          </cell>
          <cell r="E1682" t="str">
            <v>中港興</v>
          </cell>
          <cell r="F1682" t="str">
            <v>包</v>
          </cell>
        </row>
        <row r="1683">
          <cell r="B1683" t="str">
            <v>N素鹽酥雞丁</v>
          </cell>
          <cell r="D1683" t="str">
            <v>3k/包</v>
          </cell>
          <cell r="E1683" t="str">
            <v>中港興</v>
          </cell>
          <cell r="F1683" t="str">
            <v>包</v>
          </cell>
        </row>
        <row r="1684">
          <cell r="B1684" t="str">
            <v>素火腿切片</v>
          </cell>
          <cell r="D1684" t="str">
            <v>30片/條</v>
          </cell>
          <cell r="E1684" t="str">
            <v>中港興</v>
          </cell>
          <cell r="F1684" t="str">
            <v>條</v>
          </cell>
        </row>
        <row r="1685">
          <cell r="B1685" t="str">
            <v>素火腿</v>
          </cell>
          <cell r="D1685" t="str">
            <v>1k/條</v>
          </cell>
          <cell r="E1685" t="str">
            <v>中港興</v>
          </cell>
          <cell r="F1685" t="str">
            <v>條</v>
          </cell>
        </row>
        <row r="1686">
          <cell r="B1686" t="str">
            <v>N素排骨</v>
          </cell>
          <cell r="D1686" t="str">
            <v>3k/包</v>
          </cell>
          <cell r="E1686" t="str">
            <v>中港興</v>
          </cell>
          <cell r="F1686" t="str">
            <v>包</v>
          </cell>
        </row>
        <row r="1687">
          <cell r="B1687" t="str">
            <v>素雞丁</v>
          </cell>
          <cell r="D1687" t="str">
            <v>3k/包</v>
          </cell>
          <cell r="E1687" t="str">
            <v>中港興</v>
          </cell>
          <cell r="F1687" t="str">
            <v>包</v>
          </cell>
        </row>
        <row r="1688">
          <cell r="B1688" t="str">
            <v>米Q糕切丁</v>
          </cell>
          <cell r="D1688" t="str">
            <v>3k/包</v>
          </cell>
          <cell r="E1688" t="str">
            <v>中港興</v>
          </cell>
          <cell r="F1688" t="str">
            <v>包</v>
          </cell>
        </row>
        <row r="1689">
          <cell r="B1689" t="str">
            <v>黑胡椒肉排</v>
          </cell>
          <cell r="D1689" t="str">
            <v>75片/包</v>
          </cell>
          <cell r="E1689" t="str">
            <v>中港興</v>
          </cell>
          <cell r="F1689" t="str">
            <v>包</v>
          </cell>
        </row>
        <row r="1690">
          <cell r="B1690" t="str">
            <v>N素魷魚羹</v>
          </cell>
          <cell r="C1690" t="str">
            <v>宏旭食品企業有限公司</v>
          </cell>
          <cell r="E1690" t="str">
            <v>宏旭</v>
          </cell>
          <cell r="F1690" t="str">
            <v>KG</v>
          </cell>
        </row>
        <row r="1691">
          <cell r="B1691" t="str">
            <v>素雞丁3K</v>
          </cell>
          <cell r="E1691" t="str">
            <v>宇衫</v>
          </cell>
          <cell r="F1691" t="str">
            <v>包</v>
          </cell>
        </row>
        <row r="1692">
          <cell r="B1692" t="str">
            <v>素魚排3K</v>
          </cell>
          <cell r="D1692" t="str">
            <v>道霖魚排</v>
          </cell>
          <cell r="E1692" t="str">
            <v>宇衫</v>
          </cell>
          <cell r="F1692" t="str">
            <v>包</v>
          </cell>
        </row>
        <row r="1693">
          <cell r="B1693" t="str">
            <v>N素魚排</v>
          </cell>
          <cell r="C1693" t="str">
            <v>宏旭食品企業有限公司</v>
          </cell>
          <cell r="D1693" t="str">
            <v>非基改</v>
          </cell>
          <cell r="E1693" t="str">
            <v>宏旭</v>
          </cell>
          <cell r="F1693" t="str">
            <v>KG</v>
          </cell>
        </row>
        <row r="1694">
          <cell r="B1694" t="str">
            <v>N素黑胡椒肉排</v>
          </cell>
          <cell r="C1694" t="str">
            <v>宏旭食品企業有限公司</v>
          </cell>
          <cell r="D1694" t="str">
            <v>非基改約47G</v>
          </cell>
          <cell r="E1694" t="str">
            <v>宏旭</v>
          </cell>
          <cell r="F1694" t="str">
            <v>KG</v>
          </cell>
        </row>
        <row r="1695">
          <cell r="B1695" t="str">
            <v>N素蹄筋</v>
          </cell>
          <cell r="C1695" t="str">
            <v>宏旭食品企業有限公司</v>
          </cell>
          <cell r="E1695" t="str">
            <v>宏旭</v>
          </cell>
          <cell r="F1695" t="str">
            <v>KG</v>
          </cell>
        </row>
        <row r="1696">
          <cell r="B1696" t="str">
            <v>N素油蔥600G</v>
          </cell>
          <cell r="C1696" t="str">
            <v>宏旭食品企業有限公司</v>
          </cell>
          <cell r="E1696" t="str">
            <v>宏旭</v>
          </cell>
          <cell r="F1696" t="str">
            <v>包</v>
          </cell>
        </row>
        <row r="1697">
          <cell r="B1697" t="str">
            <v>N素鮑魚片</v>
          </cell>
          <cell r="C1697" t="str">
            <v>津悅食品有限公司</v>
          </cell>
          <cell r="D1697" t="str">
            <v>600g</v>
          </cell>
          <cell r="E1697" t="str">
            <v>津悅</v>
          </cell>
          <cell r="F1697" t="str">
            <v>包</v>
          </cell>
        </row>
        <row r="1698">
          <cell r="B1698" t="str">
            <v>N素香烤鱈魚</v>
          </cell>
          <cell r="C1698" t="str">
            <v>宏旭食品企業有限公司</v>
          </cell>
          <cell r="D1698" t="str">
            <v>非基改</v>
          </cell>
          <cell r="E1698" t="str">
            <v>宏旭</v>
          </cell>
          <cell r="F1698" t="str">
            <v>KG</v>
          </cell>
        </row>
        <row r="1699">
          <cell r="B1699" t="str">
            <v>N素鮭魚排30G</v>
          </cell>
          <cell r="C1699" t="str">
            <v>宏旭食品企業有限公司</v>
          </cell>
          <cell r="D1699" t="str">
            <v>非基改</v>
          </cell>
          <cell r="E1699" t="str">
            <v>宏旭</v>
          </cell>
          <cell r="F1699" t="str">
            <v>KG</v>
          </cell>
        </row>
        <row r="1700">
          <cell r="B1700" t="str">
            <v>N素鮑魚片</v>
          </cell>
          <cell r="C1700" t="str">
            <v>宏旭食品企業有限公司</v>
          </cell>
          <cell r="E1700" t="str">
            <v>宏旭</v>
          </cell>
          <cell r="F1700" t="str">
            <v>KG</v>
          </cell>
        </row>
        <row r="1701">
          <cell r="B1701" t="str">
            <v>N素海苔魚排</v>
          </cell>
          <cell r="C1701" t="str">
            <v>宏旭食品企業有限公司</v>
          </cell>
          <cell r="D1701" t="str">
            <v>非基改</v>
          </cell>
          <cell r="E1701" t="str">
            <v>宏旭</v>
          </cell>
          <cell r="F1701" t="str">
            <v>KG</v>
          </cell>
        </row>
        <row r="1702">
          <cell r="B1702" t="str">
            <v>N素香菇頭</v>
          </cell>
          <cell r="C1702" t="str">
            <v>宏旭食品企業有限公司</v>
          </cell>
          <cell r="E1702" t="str">
            <v>宏旭</v>
          </cell>
          <cell r="F1702" t="str">
            <v>KG</v>
          </cell>
        </row>
        <row r="1703">
          <cell r="B1703" t="str">
            <v>N素燻鴨</v>
          </cell>
          <cell r="C1703" t="str">
            <v>宏旭食品企業有限公司</v>
          </cell>
          <cell r="E1703" t="str">
            <v>宏旭</v>
          </cell>
          <cell r="F1703" t="str">
            <v>KG</v>
          </cell>
        </row>
        <row r="1704">
          <cell r="B1704" t="str">
            <v>N素培根300G</v>
          </cell>
          <cell r="C1704" t="str">
            <v>津悅食品有限公司</v>
          </cell>
          <cell r="E1704" t="str">
            <v>津悅</v>
          </cell>
          <cell r="F1704" t="str">
            <v>包</v>
          </cell>
        </row>
        <row r="1705">
          <cell r="B1705" t="str">
            <v>N素卡啦雞腿堡</v>
          </cell>
          <cell r="C1705" t="str">
            <v>宏旭食品企業有限公司</v>
          </cell>
          <cell r="E1705" t="str">
            <v>宏旭</v>
          </cell>
          <cell r="F1705" t="str">
            <v>片</v>
          </cell>
        </row>
        <row r="1706">
          <cell r="B1706" t="str">
            <v>N素腰花(整粒</v>
          </cell>
          <cell r="C1706" t="str">
            <v>宏旭食品企業有限公司</v>
          </cell>
          <cell r="E1706" t="str">
            <v>宏旭</v>
          </cell>
          <cell r="F1706" t="str">
            <v>KG</v>
          </cell>
        </row>
        <row r="1707">
          <cell r="B1707" t="str">
            <v>N素蔬菜黑輪排</v>
          </cell>
          <cell r="C1707" t="str">
            <v>宏旭食品企業有限公司</v>
          </cell>
          <cell r="E1707" t="str">
            <v>宏旭</v>
          </cell>
          <cell r="F1707" t="str">
            <v>KG</v>
          </cell>
        </row>
        <row r="1708">
          <cell r="B1708" t="str">
            <v>N素花枝丸600G</v>
          </cell>
          <cell r="C1708" t="str">
            <v>宏旭食品企業有限公司</v>
          </cell>
          <cell r="E1708" t="str">
            <v>宏旭</v>
          </cell>
          <cell r="F1708" t="str">
            <v>包</v>
          </cell>
        </row>
        <row r="1709">
          <cell r="B1709" t="str">
            <v>海苔丸50G</v>
          </cell>
          <cell r="C1709" t="str">
            <v>品豐國際</v>
          </cell>
          <cell r="E1709" t="str">
            <v>品豐</v>
          </cell>
          <cell r="F1709" t="str">
            <v>KG</v>
          </cell>
        </row>
        <row r="1710">
          <cell r="B1710" t="str">
            <v>北海貝</v>
          </cell>
          <cell r="C1710" t="str">
            <v>尚冠冷凍食品</v>
          </cell>
          <cell r="E1710" t="str">
            <v>品豐</v>
          </cell>
          <cell r="F1710" t="str">
            <v>KG</v>
          </cell>
        </row>
        <row r="1711">
          <cell r="B1711" t="str">
            <v>N素海參</v>
          </cell>
          <cell r="C1711" t="str">
            <v>宏旭食品企業有限公司</v>
          </cell>
          <cell r="E1711" t="str">
            <v>宏旭</v>
          </cell>
          <cell r="F1711" t="str">
            <v>KG</v>
          </cell>
        </row>
        <row r="1712">
          <cell r="B1712" t="str">
            <v>N素香菇丸</v>
          </cell>
          <cell r="C1712" t="str">
            <v>宏旭食品企業有限公司</v>
          </cell>
          <cell r="E1712" t="str">
            <v>宏旭</v>
          </cell>
          <cell r="F1712" t="str">
            <v>KG</v>
          </cell>
        </row>
        <row r="1713">
          <cell r="B1713" t="str">
            <v>蔬菜丸60G</v>
          </cell>
          <cell r="C1713" t="str">
            <v>品豐國際</v>
          </cell>
          <cell r="E1713" t="str">
            <v>品豐</v>
          </cell>
          <cell r="F1713" t="str">
            <v>KG</v>
          </cell>
        </row>
        <row r="1714">
          <cell r="B1714" t="str">
            <v>N素蝦球600G</v>
          </cell>
          <cell r="C1714" t="str">
            <v>宏旭食品企業有限公司</v>
          </cell>
          <cell r="E1714" t="str">
            <v>宏旭</v>
          </cell>
          <cell r="F1714" t="str">
            <v>包</v>
          </cell>
        </row>
        <row r="1715">
          <cell r="B1715" t="str">
            <v>N素獅子頭</v>
          </cell>
          <cell r="C1715" t="str">
            <v>宏旭食品企業有限公司</v>
          </cell>
          <cell r="E1715" t="str">
            <v>宏旭</v>
          </cell>
          <cell r="F1715" t="str">
            <v>KG</v>
          </cell>
        </row>
        <row r="1716">
          <cell r="B1716" t="str">
            <v>N龍鳳高麗菜包</v>
          </cell>
          <cell r="C1716" t="str">
            <v>台灣欣榮食品股份有限公司</v>
          </cell>
          <cell r="D1716" t="str">
            <v>30入/包</v>
          </cell>
          <cell r="E1716" t="str">
            <v>祥亮</v>
          </cell>
          <cell r="F1716" t="str">
            <v>個</v>
          </cell>
          <cell r="H1716" t="str">
            <v>CAS台灣優良農產品</v>
          </cell>
          <cell r="I1716" t="str">
            <v>023181</v>
          </cell>
        </row>
        <row r="1717">
          <cell r="B1717" t="str">
            <v>乾香菇絲600G</v>
          </cell>
          <cell r="C1717" t="str">
            <v>家和香菇</v>
          </cell>
          <cell r="E1717" t="str">
            <v>全國</v>
          </cell>
          <cell r="F1717" t="str">
            <v>包</v>
          </cell>
        </row>
        <row r="1718">
          <cell r="B1718" t="str">
            <v>福州丸(源</v>
          </cell>
          <cell r="C1718" t="str">
            <v>源鴻億食品有限公司</v>
          </cell>
          <cell r="D1718" t="str">
            <v>3K/包</v>
          </cell>
          <cell r="E1718" t="str">
            <v>祥亮</v>
          </cell>
          <cell r="F1718" t="str">
            <v>KG</v>
          </cell>
        </row>
        <row r="1719">
          <cell r="B1719" t="str">
            <v>紫米甜燒賣12入</v>
          </cell>
          <cell r="C1719" t="str">
            <v>太順行</v>
          </cell>
          <cell r="E1719" t="str">
            <v>太順</v>
          </cell>
          <cell r="F1719" t="str">
            <v>包</v>
          </cell>
        </row>
        <row r="1720">
          <cell r="B1720" t="str">
            <v>素皮酥(絲</v>
          </cell>
          <cell r="D1720" t="str">
            <v>3k/包</v>
          </cell>
          <cell r="E1720" t="str">
            <v>定翔</v>
          </cell>
          <cell r="F1720" t="str">
            <v>KG</v>
          </cell>
        </row>
        <row r="1721">
          <cell r="B1721" t="str">
            <v>N味全麵筋3K</v>
          </cell>
          <cell r="C1721" t="str">
            <v>味全食品工業股份有限公司</v>
          </cell>
          <cell r="D1721" t="str">
            <v>3K/罐</v>
          </cell>
          <cell r="E1721" t="str">
            <v>日陞</v>
          </cell>
          <cell r="F1721" t="str">
            <v>罐</v>
          </cell>
        </row>
        <row r="1722">
          <cell r="B1722" t="str">
            <v>N素雞捲</v>
          </cell>
          <cell r="C1722" t="str">
            <v>宏旭食品企業有限公司</v>
          </cell>
          <cell r="E1722" t="str">
            <v>宏旭</v>
          </cell>
          <cell r="F1722" t="str">
            <v>條</v>
          </cell>
        </row>
        <row r="1723">
          <cell r="B1723" t="str">
            <v>鹹蜆仔(醃好</v>
          </cell>
          <cell r="E1723" t="str">
            <v>現購王哥</v>
          </cell>
          <cell r="F1723" t="str">
            <v>KG</v>
          </cell>
        </row>
        <row r="1724">
          <cell r="B1724" t="str">
            <v>N素吐魠魚排</v>
          </cell>
          <cell r="C1724" t="str">
            <v>宏旭食品企業有限公司</v>
          </cell>
          <cell r="D1724" t="str">
            <v>條/26片</v>
          </cell>
          <cell r="E1724" t="str">
            <v>宏旭</v>
          </cell>
          <cell r="F1724" t="str">
            <v>條</v>
          </cell>
        </row>
        <row r="1725">
          <cell r="B1725" t="str">
            <v>N素玉米雞排</v>
          </cell>
          <cell r="C1725" t="str">
            <v>宏旭食品企業有限公司</v>
          </cell>
          <cell r="D1725" t="str">
            <v>非基改</v>
          </cell>
          <cell r="E1725" t="str">
            <v>宏旭</v>
          </cell>
          <cell r="F1725" t="str">
            <v>KG</v>
          </cell>
        </row>
        <row r="1726">
          <cell r="B1726" t="str">
            <v>素火腿(全素</v>
          </cell>
          <cell r="D1726" t="str">
            <v>非基改</v>
          </cell>
          <cell r="E1726" t="str">
            <v>現購王哥</v>
          </cell>
          <cell r="F1726" t="str">
            <v>條</v>
          </cell>
        </row>
        <row r="1727">
          <cell r="B1727" t="str">
            <v>味全花生麵筋</v>
          </cell>
          <cell r="C1727" t="str">
            <v>味全食品工業股份有限公司</v>
          </cell>
          <cell r="D1727" t="str">
            <v>3k</v>
          </cell>
          <cell r="E1727" t="str">
            <v>日陞</v>
          </cell>
          <cell r="F1727" t="str">
            <v>桶</v>
          </cell>
        </row>
        <row r="1728">
          <cell r="B1728" t="str">
            <v>甘納豆</v>
          </cell>
          <cell r="E1728" t="str">
            <v>定翔</v>
          </cell>
          <cell r="F1728" t="str">
            <v>KG</v>
          </cell>
        </row>
        <row r="1729">
          <cell r="B1729" t="str">
            <v>N素海龍丸600G</v>
          </cell>
          <cell r="C1729" t="str">
            <v>宏旭食品企業有限公司</v>
          </cell>
          <cell r="E1729" t="str">
            <v>宏旭</v>
          </cell>
          <cell r="F1729" t="str">
            <v>包</v>
          </cell>
        </row>
        <row r="1730">
          <cell r="B1730" t="str">
            <v>N素蒲燒鰻</v>
          </cell>
          <cell r="C1730" t="str">
            <v>宏旭食品企業有限公司</v>
          </cell>
          <cell r="E1730" t="str">
            <v>宏旭</v>
          </cell>
          <cell r="F1730" t="str">
            <v>KG</v>
          </cell>
        </row>
        <row r="1731">
          <cell r="B1731" t="str">
            <v>N素鰻魚片</v>
          </cell>
          <cell r="C1731" t="str">
            <v>宏旭食品企業有限公司</v>
          </cell>
          <cell r="E1731" t="str">
            <v>宏旭</v>
          </cell>
          <cell r="F1731" t="str">
            <v>KG</v>
          </cell>
        </row>
        <row r="1732">
          <cell r="B1732" t="str">
            <v>N素鱈魚排40G</v>
          </cell>
          <cell r="C1732" t="str">
            <v>宏旭食品企業有限公司</v>
          </cell>
          <cell r="D1732" t="str">
            <v>非基改</v>
          </cell>
          <cell r="E1732" t="str">
            <v>宏旭</v>
          </cell>
          <cell r="F1732" t="str">
            <v>KG</v>
          </cell>
        </row>
        <row r="1733">
          <cell r="B1733" t="str">
            <v>N素白帶魚</v>
          </cell>
          <cell r="C1733" t="str">
            <v>宏旭食品企業有限公司</v>
          </cell>
          <cell r="E1733" t="str">
            <v>宏旭</v>
          </cell>
          <cell r="F1733" t="str">
            <v>KG</v>
          </cell>
        </row>
        <row r="1734">
          <cell r="B1734" t="str">
            <v>素絞肉</v>
          </cell>
          <cell r="D1734" t="str">
            <v>非基改</v>
          </cell>
          <cell r="E1734" t="str">
            <v>公司庫存</v>
          </cell>
          <cell r="F1734" t="str">
            <v>KG</v>
          </cell>
        </row>
        <row r="1735">
          <cell r="B1735" t="str">
            <v>N蘋果派</v>
          </cell>
          <cell r="E1735" t="str">
            <v>聯宏</v>
          </cell>
          <cell r="F1735" t="str">
            <v>個</v>
          </cell>
        </row>
        <row r="1736">
          <cell r="B1736" t="str">
            <v>芋頭大丁</v>
          </cell>
          <cell r="D1736" t="str">
            <v>3k/包</v>
          </cell>
          <cell r="E1736" t="str">
            <v>祥亮</v>
          </cell>
          <cell r="F1736" t="str">
            <v>KG</v>
          </cell>
        </row>
        <row r="1737">
          <cell r="B1737" t="str">
            <v>N芋頭餅3.5K</v>
          </cell>
          <cell r="D1737" t="str">
            <v>90入/3.5K</v>
          </cell>
          <cell r="E1737" t="str">
            <v>聯宏</v>
          </cell>
          <cell r="F1737" t="str">
            <v>箱</v>
          </cell>
        </row>
        <row r="1738">
          <cell r="B1738" t="str">
            <v>N蘋果派100入</v>
          </cell>
          <cell r="D1738" t="str">
            <v>箱/100入</v>
          </cell>
          <cell r="E1738" t="str">
            <v>聯宏</v>
          </cell>
          <cell r="F1738" t="str">
            <v>箱</v>
          </cell>
        </row>
        <row r="1739">
          <cell r="B1739" t="str">
            <v>N素燒賣</v>
          </cell>
          <cell r="C1739" t="str">
            <v>津悅食品有限公司</v>
          </cell>
          <cell r="D1739" t="str">
            <v>約33g(非</v>
          </cell>
          <cell r="E1739" t="str">
            <v>津悅</v>
          </cell>
          <cell r="F1739" t="str">
            <v>粒</v>
          </cell>
        </row>
        <row r="1740">
          <cell r="B1740" t="str">
            <v>N素黑胡椒醬</v>
          </cell>
          <cell r="C1740" t="str">
            <v>宏旭食品企業有限公司</v>
          </cell>
          <cell r="E1740" t="str">
            <v>宏旭</v>
          </cell>
          <cell r="F1740" t="str">
            <v>瓶</v>
          </cell>
        </row>
        <row r="1741">
          <cell r="B1741" t="str">
            <v>N素肉排</v>
          </cell>
          <cell r="C1741" t="str">
            <v>宏旭食品企業有限公司</v>
          </cell>
          <cell r="D1741" t="str">
            <v>非基改</v>
          </cell>
          <cell r="E1741" t="str">
            <v>宏旭</v>
          </cell>
          <cell r="F1741" t="str">
            <v>KG</v>
          </cell>
        </row>
        <row r="1742">
          <cell r="B1742" t="str">
            <v>素肉絲</v>
          </cell>
          <cell r="D1742" t="str">
            <v>非基改</v>
          </cell>
          <cell r="E1742" t="str">
            <v>公司庫存</v>
          </cell>
          <cell r="F1742" t="str">
            <v>KG</v>
          </cell>
        </row>
        <row r="1743">
          <cell r="B1743" t="str">
            <v>素燒賣</v>
          </cell>
          <cell r="C1743" t="str">
            <v>慶鐘佳味食品股份有限公司</v>
          </cell>
          <cell r="D1743" t="str">
            <v>25g*20粒</v>
          </cell>
          <cell r="E1743" t="str">
            <v>祥亮</v>
          </cell>
          <cell r="F1743" t="str">
            <v>盒</v>
          </cell>
        </row>
        <row r="1744">
          <cell r="B1744" t="str">
            <v>獅子頭(佳味)</v>
          </cell>
          <cell r="C1744" t="str">
            <v>慶鐘佳味食品股份有限公司</v>
          </cell>
          <cell r="D1744" t="str">
            <v>3k/40g</v>
          </cell>
          <cell r="E1744" t="str">
            <v>祥亮</v>
          </cell>
          <cell r="F1744" t="str">
            <v>包</v>
          </cell>
        </row>
        <row r="1745">
          <cell r="B1745" t="str">
            <v>黃蘿蔔</v>
          </cell>
          <cell r="D1745" t="str">
            <v>10K/件</v>
          </cell>
          <cell r="E1745" t="str">
            <v>定翔</v>
          </cell>
          <cell r="F1745" t="str">
            <v>KG</v>
          </cell>
        </row>
        <row r="1746">
          <cell r="B1746" t="str">
            <v>辣蘿蔔3K</v>
          </cell>
          <cell r="E1746" t="str">
            <v>定翔</v>
          </cell>
          <cell r="F1746" t="str">
            <v>包</v>
          </cell>
        </row>
        <row r="1747">
          <cell r="B1747" t="str">
            <v>奶酥麵包</v>
          </cell>
          <cell r="C1747" t="str">
            <v>統一企業股份有限公司</v>
          </cell>
          <cell r="E1747" t="str">
            <v>芃呈</v>
          </cell>
          <cell r="F1747" t="str">
            <v>個</v>
          </cell>
        </row>
        <row r="1748">
          <cell r="B1748" t="str">
            <v>養樂多豆漿</v>
          </cell>
          <cell r="C1748" t="str">
            <v>養樂多股份有限公司</v>
          </cell>
          <cell r="D1748" t="str">
            <v>200ML</v>
          </cell>
          <cell r="E1748" t="str">
            <v>雅可樂多</v>
          </cell>
          <cell r="F1748" t="str">
            <v>瓶</v>
          </cell>
        </row>
        <row r="1749">
          <cell r="B1749" t="str">
            <v>N巧克力瑞士捲</v>
          </cell>
          <cell r="C1749" t="str">
            <v>生楓西點麵包店</v>
          </cell>
          <cell r="E1749" t="str">
            <v>生楓</v>
          </cell>
          <cell r="F1749" t="str">
            <v>條</v>
          </cell>
        </row>
        <row r="1750">
          <cell r="B1750" t="str">
            <v>柴魚醬油</v>
          </cell>
          <cell r="E1750" t="str">
            <v>定翔</v>
          </cell>
          <cell r="F1750" t="str">
            <v>瓶</v>
          </cell>
        </row>
        <row r="1751">
          <cell r="B1751" t="str">
            <v>洋蔥圈910G</v>
          </cell>
          <cell r="D1751" t="str">
            <v>910g/包</v>
          </cell>
          <cell r="E1751" t="str">
            <v>味鴻</v>
          </cell>
          <cell r="F1751" t="str">
            <v>包</v>
          </cell>
        </row>
        <row r="1752">
          <cell r="B1752" t="str">
            <v>調味海帶絲2K</v>
          </cell>
          <cell r="E1752" t="str">
            <v>詹益銘</v>
          </cell>
          <cell r="F1752" t="str">
            <v>盒</v>
          </cell>
        </row>
        <row r="1753">
          <cell r="B1753" t="str">
            <v>N豆雞</v>
          </cell>
          <cell r="C1753" t="str">
            <v>宏旭食品企業有限公司</v>
          </cell>
          <cell r="E1753" t="str">
            <v>宏旭</v>
          </cell>
          <cell r="F1753" t="str">
            <v>個</v>
          </cell>
        </row>
        <row r="1754">
          <cell r="B1754" t="str">
            <v>燕麥片</v>
          </cell>
          <cell r="C1754" t="str">
            <v>福壽實業</v>
          </cell>
          <cell r="E1754" t="str">
            <v>日陞</v>
          </cell>
          <cell r="F1754" t="str">
            <v>KG</v>
          </cell>
        </row>
        <row r="1755">
          <cell r="B1755" t="str">
            <v>蕎麥</v>
          </cell>
          <cell r="C1755" t="str">
            <v>松町商行</v>
          </cell>
          <cell r="E1755" t="str">
            <v>松町</v>
          </cell>
          <cell r="F1755" t="str">
            <v>KG</v>
          </cell>
        </row>
        <row r="1756">
          <cell r="B1756" t="str">
            <v>燕麥粒</v>
          </cell>
          <cell r="D1756" t="str">
            <v>25K/件</v>
          </cell>
          <cell r="E1756" t="str">
            <v>日陞</v>
          </cell>
          <cell r="F1756" t="str">
            <v>KG</v>
          </cell>
        </row>
        <row r="1757">
          <cell r="B1757" t="str">
            <v>桂格燕麥</v>
          </cell>
          <cell r="C1757" t="str">
            <v>佳格食品股份限公司</v>
          </cell>
          <cell r="D1757" t="str">
            <v>800G/罐</v>
          </cell>
          <cell r="E1757" t="str">
            <v>現購王哥</v>
          </cell>
          <cell r="F1757" t="str">
            <v>罐</v>
          </cell>
        </row>
        <row r="1758">
          <cell r="B1758" t="str">
            <v>N蔥油餅(巧好</v>
          </cell>
          <cell r="C1758" t="str">
            <v>七品蓮有限公司</v>
          </cell>
          <cell r="D1758" t="str">
            <v>6片/包</v>
          </cell>
          <cell r="E1758" t="str">
            <v>桂冠</v>
          </cell>
          <cell r="F1758" t="str">
            <v>片</v>
          </cell>
        </row>
        <row r="1759">
          <cell r="B1759" t="str">
            <v>N香Q蔥油餅</v>
          </cell>
          <cell r="C1759" t="str">
            <v>七品蓮有限公司</v>
          </cell>
          <cell r="D1759" t="str">
            <v>4入</v>
          </cell>
          <cell r="E1759" t="str">
            <v>桂冠</v>
          </cell>
          <cell r="F1759" t="str">
            <v>包</v>
          </cell>
        </row>
        <row r="1760">
          <cell r="B1760" t="str">
            <v>蔥油餅5入</v>
          </cell>
          <cell r="C1760" t="str">
            <v>鑽全食品行</v>
          </cell>
          <cell r="D1760" t="str">
            <v>5入/包</v>
          </cell>
          <cell r="E1760" t="str">
            <v>太順</v>
          </cell>
          <cell r="F1760" t="str">
            <v>包</v>
          </cell>
        </row>
        <row r="1761">
          <cell r="B1761" t="str">
            <v>羊肉湯包</v>
          </cell>
          <cell r="E1761" t="str">
            <v>定翔</v>
          </cell>
          <cell r="F1761" t="str">
            <v>包</v>
          </cell>
        </row>
        <row r="1762">
          <cell r="B1762" t="str">
            <v>火鍋羊肉片</v>
          </cell>
          <cell r="C1762" t="str">
            <v>中華食品實業</v>
          </cell>
          <cell r="E1762" t="str">
            <v>駿揚</v>
          </cell>
          <cell r="F1762" t="str">
            <v>盒</v>
          </cell>
        </row>
        <row r="1763">
          <cell r="B1763" t="str">
            <v>雅方羊小排</v>
          </cell>
          <cell r="E1763" t="str">
            <v>現購王哥</v>
          </cell>
          <cell r="F1763" t="str">
            <v>包</v>
          </cell>
        </row>
        <row r="1764">
          <cell r="B1764" t="str">
            <v>N綠豆酥</v>
          </cell>
          <cell r="C1764" t="str">
            <v>生楓西點麵包店</v>
          </cell>
          <cell r="E1764" t="str">
            <v>生楓</v>
          </cell>
          <cell r="F1764" t="str">
            <v>個</v>
          </cell>
        </row>
        <row r="1765">
          <cell r="B1765" t="str">
            <v>麵包(北記</v>
          </cell>
          <cell r="E1765" t="str">
            <v>現購</v>
          </cell>
          <cell r="F1765" t="str">
            <v>個</v>
          </cell>
        </row>
        <row r="1766">
          <cell r="B1766" t="str">
            <v>椰漿粉250G</v>
          </cell>
          <cell r="E1766" t="str">
            <v>現購王哥</v>
          </cell>
          <cell r="F1766" t="str">
            <v>包</v>
          </cell>
        </row>
        <row r="1767">
          <cell r="B1767" t="str">
            <v>披薩(大</v>
          </cell>
          <cell r="D1767" t="str">
            <v>熟品</v>
          </cell>
          <cell r="E1767" t="str">
            <v>現購</v>
          </cell>
          <cell r="F1767" t="str">
            <v>個</v>
          </cell>
        </row>
        <row r="1768">
          <cell r="B1768" t="str">
            <v>黑粉圓(S</v>
          </cell>
          <cell r="C1768" t="str">
            <v>尚旺生技有限公司</v>
          </cell>
          <cell r="E1768" t="str">
            <v>尚旺</v>
          </cell>
          <cell r="F1768" t="str">
            <v>KG</v>
          </cell>
        </row>
        <row r="1769">
          <cell r="B1769" t="str">
            <v>果凍粉1K</v>
          </cell>
          <cell r="E1769" t="str">
            <v>德怡</v>
          </cell>
          <cell r="F1769" t="str">
            <v>包</v>
          </cell>
        </row>
        <row r="1770">
          <cell r="B1770" t="str">
            <v>海苔香鬆</v>
          </cell>
          <cell r="C1770" t="str">
            <v>津悅食品有限公司</v>
          </cell>
          <cell r="D1770" t="str">
            <v>1斤(非)</v>
          </cell>
          <cell r="E1770" t="str">
            <v>津悅</v>
          </cell>
          <cell r="F1770" t="str">
            <v>包</v>
          </cell>
        </row>
        <row r="1771">
          <cell r="B1771" t="str">
            <v>素碎肉丁</v>
          </cell>
          <cell r="C1771" t="str">
            <v>津悅食品有限公司</v>
          </cell>
          <cell r="D1771" t="str">
            <v>1k/非基改</v>
          </cell>
          <cell r="E1771" t="str">
            <v>津悅</v>
          </cell>
          <cell r="F1771" t="str">
            <v>包</v>
          </cell>
        </row>
        <row r="1772">
          <cell r="B1772" t="str">
            <v>手工水餃(韭菜</v>
          </cell>
          <cell r="E1772" t="str">
            <v>現購王哥</v>
          </cell>
          <cell r="F1772" t="str">
            <v>粒</v>
          </cell>
        </row>
        <row r="1773">
          <cell r="B1773" t="str">
            <v>傅媽媽手工水餃</v>
          </cell>
          <cell r="D1773" t="str">
            <v>約45粒/包</v>
          </cell>
          <cell r="E1773" t="str">
            <v>現購王哥</v>
          </cell>
          <cell r="F1773" t="str">
            <v>包</v>
          </cell>
        </row>
        <row r="1774">
          <cell r="B1774" t="str">
            <v>桂格三寶燕麥</v>
          </cell>
          <cell r="C1774" t="str">
            <v>佳格食品股份限公司</v>
          </cell>
          <cell r="E1774" t="str">
            <v>現購王哥</v>
          </cell>
          <cell r="F1774" t="str">
            <v>罐</v>
          </cell>
        </row>
        <row r="1775">
          <cell r="B1775" t="str">
            <v>手工水餃(高麗</v>
          </cell>
          <cell r="E1775" t="str">
            <v>現購王哥</v>
          </cell>
          <cell r="F1775" t="str">
            <v>粒</v>
          </cell>
        </row>
        <row r="1776">
          <cell r="B1776" t="str">
            <v>N酥皮</v>
          </cell>
          <cell r="C1776" t="str">
            <v>生楓西點麵包店</v>
          </cell>
          <cell r="E1776" t="str">
            <v>生楓</v>
          </cell>
          <cell r="F1776" t="str">
            <v>片</v>
          </cell>
        </row>
        <row r="1777">
          <cell r="B1777" t="str">
            <v>綜合餃類</v>
          </cell>
          <cell r="C1777" t="str">
            <v>台灣欣榮食品股份有限公司</v>
          </cell>
          <cell r="E1777" t="str">
            <v>品豐</v>
          </cell>
          <cell r="F1777" t="str">
            <v>KG</v>
          </cell>
        </row>
        <row r="1778">
          <cell r="B1778" t="str">
            <v>N蛋糕小紙模</v>
          </cell>
          <cell r="C1778" t="str">
            <v>生楓西點麵包店</v>
          </cell>
          <cell r="D1778" t="str">
            <v>直徑3公分</v>
          </cell>
          <cell r="E1778" t="str">
            <v>生楓</v>
          </cell>
          <cell r="F1778" t="str">
            <v>包</v>
          </cell>
        </row>
        <row r="1779">
          <cell r="B1779" t="str">
            <v>雪裡紅(切</v>
          </cell>
          <cell r="E1779" t="str">
            <v>阿郎</v>
          </cell>
          <cell r="F1779" t="str">
            <v>KG</v>
          </cell>
        </row>
        <row r="1780">
          <cell r="B1780" t="str">
            <v>雪裡紅(不切</v>
          </cell>
          <cell r="E1780" t="str">
            <v>阿郎</v>
          </cell>
          <cell r="F1780" t="str">
            <v>KG</v>
          </cell>
        </row>
        <row r="1781">
          <cell r="B1781" t="str">
            <v>N雪裡紅</v>
          </cell>
          <cell r="E1781" t="str">
            <v>良朋</v>
          </cell>
          <cell r="F1781" t="str">
            <v>KG</v>
          </cell>
        </row>
        <row r="1782">
          <cell r="B1782" t="str">
            <v>酸菜(切</v>
          </cell>
          <cell r="E1782" t="str">
            <v>阿郎</v>
          </cell>
          <cell r="F1782" t="str">
            <v>KG</v>
          </cell>
        </row>
        <row r="1783">
          <cell r="B1783" t="str">
            <v>長酸菜</v>
          </cell>
          <cell r="E1783" t="str">
            <v>阿郎</v>
          </cell>
          <cell r="F1783" t="str">
            <v>KG</v>
          </cell>
        </row>
        <row r="1784">
          <cell r="B1784" t="str">
            <v>酸菜心絲</v>
          </cell>
          <cell r="E1784" t="str">
            <v>阿郎</v>
          </cell>
          <cell r="F1784" t="str">
            <v>KG</v>
          </cell>
        </row>
        <row r="1785">
          <cell r="B1785" t="str">
            <v>酸菜心</v>
          </cell>
          <cell r="E1785" t="str">
            <v>阿郎</v>
          </cell>
          <cell r="F1785" t="str">
            <v>KG</v>
          </cell>
        </row>
        <row r="1786">
          <cell r="B1786" t="str">
            <v>酸菜(本地</v>
          </cell>
          <cell r="E1786" t="str">
            <v>阿郎</v>
          </cell>
          <cell r="F1786" t="str">
            <v>KG</v>
          </cell>
        </row>
        <row r="1787">
          <cell r="B1787" t="str">
            <v>N葫蘆捲</v>
          </cell>
          <cell r="C1787" t="str">
            <v>宏旭食品企業有限公司</v>
          </cell>
          <cell r="E1787" t="str">
            <v>宏旭</v>
          </cell>
          <cell r="F1787" t="str">
            <v>KG</v>
          </cell>
        </row>
        <row r="1788">
          <cell r="B1788" t="str">
            <v>濕海帶芽</v>
          </cell>
          <cell r="E1788" t="str">
            <v>定翔</v>
          </cell>
          <cell r="F1788" t="str">
            <v>KG</v>
          </cell>
        </row>
        <row r="1789">
          <cell r="B1789" t="str">
            <v>小木耳</v>
          </cell>
          <cell r="E1789" t="str">
            <v>荃珍</v>
          </cell>
          <cell r="F1789" t="str">
            <v>KG</v>
          </cell>
        </row>
        <row r="1790">
          <cell r="B1790" t="str">
            <v>N小木耳</v>
          </cell>
          <cell r="E1790" t="str">
            <v>觀音農產</v>
          </cell>
          <cell r="F1790" t="str">
            <v>KG</v>
          </cell>
        </row>
        <row r="1791">
          <cell r="B1791" t="str">
            <v>N大木耳</v>
          </cell>
          <cell r="C1791" t="str">
            <v>觀音農產行</v>
          </cell>
          <cell r="D1791" t="str">
            <v>生鮮</v>
          </cell>
          <cell r="E1791" t="str">
            <v>觀音農產</v>
          </cell>
          <cell r="F1791" t="str">
            <v>KG</v>
          </cell>
        </row>
        <row r="1792">
          <cell r="B1792" t="str">
            <v>N木耳絲</v>
          </cell>
          <cell r="C1792" t="str">
            <v>宏旭食品企業有限公司</v>
          </cell>
          <cell r="E1792" t="str">
            <v>宏旭</v>
          </cell>
          <cell r="F1792" t="str">
            <v>KG</v>
          </cell>
        </row>
        <row r="1793">
          <cell r="B1793" t="str">
            <v>大木耳</v>
          </cell>
          <cell r="D1793" t="str">
            <v>生鮮</v>
          </cell>
          <cell r="E1793" t="str">
            <v>荃珍</v>
          </cell>
          <cell r="F1793" t="str">
            <v>KG</v>
          </cell>
          <cell r="H1793" t="str">
            <v>生產追溯-農產品</v>
          </cell>
          <cell r="I1793" t="str">
            <v>1004000002</v>
          </cell>
        </row>
        <row r="1794">
          <cell r="B1794" t="str">
            <v>N小木耳</v>
          </cell>
          <cell r="C1794" t="str">
            <v>宏旭食品企業有限公司</v>
          </cell>
          <cell r="E1794" t="str">
            <v>宏旭</v>
          </cell>
          <cell r="F1794" t="str">
            <v>KG</v>
          </cell>
        </row>
        <row r="1795">
          <cell r="B1795" t="str">
            <v>N木耳絲</v>
          </cell>
          <cell r="C1795" t="str">
            <v>觀音農產行</v>
          </cell>
          <cell r="E1795" t="str">
            <v>觀音農產</v>
          </cell>
          <cell r="F1795" t="str">
            <v>KG</v>
          </cell>
        </row>
        <row r="1796">
          <cell r="B1796" t="str">
            <v>N大木耳</v>
          </cell>
          <cell r="E1796" t="str">
            <v>台北一市</v>
          </cell>
          <cell r="F1796" t="str">
            <v>KG</v>
          </cell>
        </row>
        <row r="1797">
          <cell r="B1797" t="str">
            <v>N木耳絲</v>
          </cell>
          <cell r="D1797" t="str">
            <v>生鮮</v>
          </cell>
          <cell r="E1797" t="str">
            <v>良朋</v>
          </cell>
          <cell r="F1797" t="str">
            <v>KG</v>
          </cell>
        </row>
        <row r="1798">
          <cell r="B1798" t="str">
            <v>木耳絲Q</v>
          </cell>
          <cell r="D1798" t="str">
            <v>生鮮</v>
          </cell>
          <cell r="E1798" t="str">
            <v>台北二市</v>
          </cell>
          <cell r="F1798" t="str">
            <v>KG</v>
          </cell>
        </row>
        <row r="1799">
          <cell r="B1799" t="str">
            <v>小木耳Q</v>
          </cell>
          <cell r="D1799" t="str">
            <v>生鮮</v>
          </cell>
          <cell r="E1799" t="str">
            <v>台北二市</v>
          </cell>
          <cell r="F1799" t="str">
            <v>KG</v>
          </cell>
        </row>
        <row r="1800">
          <cell r="B1800" t="str">
            <v>大木耳Q</v>
          </cell>
          <cell r="D1800" t="str">
            <v>生鮮</v>
          </cell>
          <cell r="E1800" t="str">
            <v>台北二市</v>
          </cell>
          <cell r="F1800" t="str">
            <v>KG</v>
          </cell>
        </row>
        <row r="1801">
          <cell r="B1801" t="str">
            <v>海帶片(青捲</v>
          </cell>
          <cell r="C1801" t="str">
            <v>聯宏食品企業有限公司</v>
          </cell>
          <cell r="D1801" t="str">
            <v>23片/k</v>
          </cell>
          <cell r="E1801" t="str">
            <v>聯宏</v>
          </cell>
          <cell r="F1801" t="str">
            <v>KG</v>
          </cell>
        </row>
        <row r="1802">
          <cell r="B1802" t="str">
            <v>海帶片</v>
          </cell>
          <cell r="C1802" t="str">
            <v>津悅食品有限公司</v>
          </cell>
          <cell r="E1802" t="str">
            <v>津悅</v>
          </cell>
          <cell r="F1802" t="str">
            <v>KG</v>
          </cell>
        </row>
        <row r="1803">
          <cell r="B1803" t="str">
            <v>海帶結</v>
          </cell>
          <cell r="C1803" t="str">
            <v>聯宏食品企業有限公司</v>
          </cell>
          <cell r="E1803" t="str">
            <v>聯宏</v>
          </cell>
          <cell r="F1803" t="str">
            <v>KG</v>
          </cell>
        </row>
        <row r="1804">
          <cell r="B1804" t="str">
            <v>海帶絲(切</v>
          </cell>
          <cell r="C1804" t="str">
            <v>津悅食品有限公司</v>
          </cell>
          <cell r="E1804" t="str">
            <v>津悅</v>
          </cell>
          <cell r="F1804" t="str">
            <v>KG</v>
          </cell>
        </row>
        <row r="1805">
          <cell r="B1805" t="str">
            <v>海帶絲</v>
          </cell>
          <cell r="D1805" t="str">
            <v>40公克</v>
          </cell>
          <cell r="E1805" t="str">
            <v>宇佃興</v>
          </cell>
          <cell r="F1805" t="str">
            <v>包</v>
          </cell>
        </row>
        <row r="1806">
          <cell r="B1806" t="str">
            <v>海帶結</v>
          </cell>
          <cell r="D1806" t="str">
            <v>120G</v>
          </cell>
          <cell r="E1806" t="str">
            <v>宇佃興</v>
          </cell>
          <cell r="F1806" t="str">
            <v>包</v>
          </cell>
        </row>
        <row r="1807">
          <cell r="B1807" t="str">
            <v>乾海帶芽</v>
          </cell>
          <cell r="D1807" t="str">
            <v>120G</v>
          </cell>
          <cell r="E1807" t="str">
            <v>宇佃興</v>
          </cell>
          <cell r="F1807" t="str">
            <v>包</v>
          </cell>
        </row>
        <row r="1808">
          <cell r="B1808" t="str">
            <v>N海帶根</v>
          </cell>
          <cell r="C1808" t="str">
            <v>觀音農產行</v>
          </cell>
          <cell r="E1808" t="str">
            <v>觀音農產</v>
          </cell>
          <cell r="F1808" t="str">
            <v>KG</v>
          </cell>
        </row>
        <row r="1809">
          <cell r="B1809" t="str">
            <v>海帶根</v>
          </cell>
          <cell r="C1809" t="str">
            <v>聯宏食品企業有限公司</v>
          </cell>
          <cell r="E1809" t="str">
            <v>聯宏</v>
          </cell>
          <cell r="F1809" t="str">
            <v>KG</v>
          </cell>
        </row>
        <row r="1810">
          <cell r="B1810" t="str">
            <v>海帶根</v>
          </cell>
          <cell r="C1810" t="str">
            <v>津悅食品有限公司</v>
          </cell>
          <cell r="E1810" t="str">
            <v>津悅</v>
          </cell>
          <cell r="F1810" t="str">
            <v>KG</v>
          </cell>
        </row>
        <row r="1811">
          <cell r="B1811" t="str">
            <v>海帶絲(切</v>
          </cell>
          <cell r="C1811" t="str">
            <v>道霖</v>
          </cell>
          <cell r="E1811" t="str">
            <v>宇衫</v>
          </cell>
          <cell r="F1811" t="str">
            <v>KG</v>
          </cell>
        </row>
        <row r="1812">
          <cell r="B1812" t="str">
            <v>海帶結(綠</v>
          </cell>
          <cell r="C1812" t="str">
            <v>道霖</v>
          </cell>
          <cell r="E1812" t="str">
            <v>宇衫</v>
          </cell>
          <cell r="F1812" t="str">
            <v>KG</v>
          </cell>
        </row>
        <row r="1813">
          <cell r="B1813" t="str">
            <v>海帶捲(綠</v>
          </cell>
          <cell r="C1813" t="str">
            <v>道霖</v>
          </cell>
          <cell r="E1813" t="str">
            <v>宇衫</v>
          </cell>
          <cell r="F1813" t="str">
            <v>KG</v>
          </cell>
        </row>
        <row r="1814">
          <cell r="B1814" t="str">
            <v>海帶根(綠</v>
          </cell>
          <cell r="C1814" t="str">
            <v>道霖</v>
          </cell>
          <cell r="E1814" t="str">
            <v>宇衫</v>
          </cell>
          <cell r="F1814" t="str">
            <v>KG</v>
          </cell>
        </row>
        <row r="1815">
          <cell r="B1815" t="str">
            <v>海茸(切</v>
          </cell>
          <cell r="C1815" t="str">
            <v>道霖</v>
          </cell>
          <cell r="E1815" t="str">
            <v>宇衫</v>
          </cell>
          <cell r="F1815" t="str">
            <v>KG</v>
          </cell>
        </row>
        <row r="1816">
          <cell r="B1816" t="str">
            <v>細梗絲</v>
          </cell>
          <cell r="C1816" t="str">
            <v>道霖</v>
          </cell>
          <cell r="E1816" t="str">
            <v>宇衫</v>
          </cell>
          <cell r="F1816" t="str">
            <v>KG</v>
          </cell>
        </row>
        <row r="1817">
          <cell r="B1817" t="str">
            <v>N藻唇片</v>
          </cell>
          <cell r="C1817" t="str">
            <v>道霖</v>
          </cell>
          <cell r="E1817" t="str">
            <v>宇衫</v>
          </cell>
          <cell r="F1817" t="str">
            <v>KG</v>
          </cell>
        </row>
        <row r="1818">
          <cell r="B1818" t="str">
            <v>海茸(切</v>
          </cell>
          <cell r="C1818" t="str">
            <v>津悅食品有限公司</v>
          </cell>
          <cell r="E1818" t="str">
            <v>津悅</v>
          </cell>
          <cell r="F1818" t="str">
            <v>KG</v>
          </cell>
        </row>
        <row r="1819">
          <cell r="B1819" t="str">
            <v>海茸(切</v>
          </cell>
          <cell r="C1819" t="str">
            <v>聯宏食品企業有限公司</v>
          </cell>
          <cell r="E1819" t="str">
            <v>聯宏</v>
          </cell>
          <cell r="F1819" t="str">
            <v>KG</v>
          </cell>
        </row>
        <row r="1820">
          <cell r="B1820" t="str">
            <v>海茸</v>
          </cell>
          <cell r="C1820" t="str">
            <v>津悅食品有限公司</v>
          </cell>
          <cell r="E1820" t="str">
            <v>津悅</v>
          </cell>
          <cell r="F1820" t="str">
            <v>KG</v>
          </cell>
        </row>
        <row r="1821">
          <cell r="B1821" t="str">
            <v>N素鹹酥雞300G</v>
          </cell>
          <cell r="C1821" t="str">
            <v>道霖</v>
          </cell>
          <cell r="E1821" t="str">
            <v>宇衫</v>
          </cell>
          <cell r="F1821" t="str">
            <v>包</v>
          </cell>
        </row>
        <row r="1822">
          <cell r="B1822" t="str">
            <v>N素海鮮捲300G</v>
          </cell>
          <cell r="C1822" t="str">
            <v>道霖</v>
          </cell>
          <cell r="E1822" t="str">
            <v>宇衫</v>
          </cell>
          <cell r="F1822" t="str">
            <v>包</v>
          </cell>
        </row>
        <row r="1823">
          <cell r="B1823" t="str">
            <v>素蚵仔捲300G</v>
          </cell>
          <cell r="C1823" t="str">
            <v>道霖</v>
          </cell>
          <cell r="E1823" t="str">
            <v>宇衫</v>
          </cell>
          <cell r="F1823" t="str">
            <v>包</v>
          </cell>
        </row>
        <row r="1824">
          <cell r="B1824" t="str">
            <v>素蔬菜捲300G</v>
          </cell>
          <cell r="C1824" t="str">
            <v>道霖</v>
          </cell>
          <cell r="E1824" t="str">
            <v>宇衫</v>
          </cell>
          <cell r="F1824" t="str">
            <v>包</v>
          </cell>
        </row>
        <row r="1825">
          <cell r="B1825" t="str">
            <v>素花枝捲300G</v>
          </cell>
          <cell r="C1825" t="str">
            <v>道霖</v>
          </cell>
          <cell r="E1825" t="str">
            <v>宇衫</v>
          </cell>
          <cell r="F1825" t="str">
            <v>包</v>
          </cell>
        </row>
        <row r="1826">
          <cell r="B1826" t="str">
            <v>素黃金咕咾肉</v>
          </cell>
          <cell r="C1826" t="str">
            <v>道霖</v>
          </cell>
          <cell r="D1826" t="str">
            <v>300g/包</v>
          </cell>
          <cell r="E1826" t="str">
            <v>宇衫</v>
          </cell>
          <cell r="F1826" t="str">
            <v>包</v>
          </cell>
        </row>
        <row r="1827">
          <cell r="B1827" t="str">
            <v>素海苔香鬆</v>
          </cell>
          <cell r="C1827" t="str">
            <v>道霖</v>
          </cell>
          <cell r="D1827" t="str">
            <v>500g/包</v>
          </cell>
          <cell r="E1827" t="str">
            <v>宇衫</v>
          </cell>
          <cell r="F1827" t="str">
            <v>包</v>
          </cell>
        </row>
        <row r="1828">
          <cell r="B1828" t="str">
            <v>蘿蔔絲(乾</v>
          </cell>
          <cell r="C1828" t="str">
            <v>道霖</v>
          </cell>
          <cell r="E1828" t="str">
            <v>定翔</v>
          </cell>
          <cell r="F1828" t="str">
            <v>KG</v>
          </cell>
        </row>
        <row r="1829">
          <cell r="B1829" t="str">
            <v>素花枝丸600G</v>
          </cell>
          <cell r="C1829" t="str">
            <v>道霖</v>
          </cell>
          <cell r="E1829" t="str">
            <v>宇衫</v>
          </cell>
          <cell r="F1829" t="str">
            <v>包</v>
          </cell>
        </row>
        <row r="1830">
          <cell r="B1830" t="str">
            <v>素紅麴肉排300G</v>
          </cell>
          <cell r="C1830" t="str">
            <v>道霖</v>
          </cell>
          <cell r="D1830" t="str">
            <v>約6片</v>
          </cell>
          <cell r="E1830" t="str">
            <v>宇衫</v>
          </cell>
          <cell r="F1830" t="str">
            <v>包</v>
          </cell>
        </row>
        <row r="1831">
          <cell r="B1831" t="str">
            <v>素黑胡椒肉排</v>
          </cell>
          <cell r="C1831" t="str">
            <v>道霖</v>
          </cell>
          <cell r="D1831" t="str">
            <v>約6片</v>
          </cell>
          <cell r="E1831" t="str">
            <v>宇衫</v>
          </cell>
          <cell r="F1831" t="str">
            <v>包</v>
          </cell>
        </row>
        <row r="1832">
          <cell r="B1832" t="str">
            <v>素鱈魚排600G</v>
          </cell>
          <cell r="C1832" t="str">
            <v>道霖</v>
          </cell>
          <cell r="D1832" t="str">
            <v>約18片</v>
          </cell>
          <cell r="E1832" t="str">
            <v>宇衫</v>
          </cell>
          <cell r="F1832" t="str">
            <v>包</v>
          </cell>
        </row>
        <row r="1833">
          <cell r="B1833" t="str">
            <v>N素海龍丸600G</v>
          </cell>
          <cell r="C1833" t="str">
            <v>道霖</v>
          </cell>
          <cell r="E1833" t="str">
            <v>宇衫</v>
          </cell>
          <cell r="F1833" t="str">
            <v>包</v>
          </cell>
        </row>
        <row r="1834">
          <cell r="B1834" t="str">
            <v>素香菜丸300G</v>
          </cell>
          <cell r="C1834" t="str">
            <v>道霖</v>
          </cell>
          <cell r="E1834" t="str">
            <v>宇衫</v>
          </cell>
          <cell r="F1834" t="str">
            <v>包</v>
          </cell>
        </row>
        <row r="1835">
          <cell r="B1835" t="str">
            <v>素香菇海苔燒</v>
          </cell>
          <cell r="C1835" t="str">
            <v>津悅</v>
          </cell>
          <cell r="E1835" t="str">
            <v>津悅</v>
          </cell>
          <cell r="F1835" t="str">
            <v>個</v>
          </cell>
        </row>
        <row r="1836">
          <cell r="B1836" t="str">
            <v>素什錦燒</v>
          </cell>
          <cell r="C1836" t="str">
            <v>津悅</v>
          </cell>
          <cell r="E1836" t="str">
            <v>津悅</v>
          </cell>
          <cell r="F1836" t="str">
            <v>個</v>
          </cell>
        </row>
        <row r="1837">
          <cell r="B1837" t="str">
            <v>海帶絲</v>
          </cell>
          <cell r="C1837" t="str">
            <v>津悅食品有限公司</v>
          </cell>
          <cell r="E1837" t="str">
            <v>津悅</v>
          </cell>
          <cell r="F1837" t="str">
            <v>KG</v>
          </cell>
        </row>
        <row r="1838">
          <cell r="B1838" t="str">
            <v>海帶結</v>
          </cell>
          <cell r="C1838" t="str">
            <v>津悅食品有限公司</v>
          </cell>
          <cell r="E1838" t="str">
            <v>津悅</v>
          </cell>
          <cell r="F1838" t="str">
            <v>KG</v>
          </cell>
        </row>
        <row r="1839">
          <cell r="B1839" t="str">
            <v>海帶絲(切</v>
          </cell>
          <cell r="C1839" t="str">
            <v>聯宏食品企業有限公司</v>
          </cell>
          <cell r="E1839" t="str">
            <v>聯宏</v>
          </cell>
          <cell r="F1839" t="str">
            <v>KG</v>
          </cell>
        </row>
        <row r="1840">
          <cell r="B1840" t="str">
            <v>麥片</v>
          </cell>
          <cell r="C1840" t="str">
            <v>福壽實業</v>
          </cell>
          <cell r="D1840" t="str">
            <v>20KG/包</v>
          </cell>
          <cell r="E1840" t="str">
            <v>日陞</v>
          </cell>
          <cell r="F1840" t="str">
            <v>KG</v>
          </cell>
        </row>
        <row r="1841">
          <cell r="B1841" t="str">
            <v>N西點</v>
          </cell>
          <cell r="C1841" t="str">
            <v>生楓西點麵包店</v>
          </cell>
          <cell r="E1841" t="str">
            <v>生楓</v>
          </cell>
          <cell r="F1841" t="str">
            <v>份</v>
          </cell>
        </row>
        <row r="1842">
          <cell r="B1842" t="str">
            <v>高湯罐</v>
          </cell>
          <cell r="E1842" t="str">
            <v>定翔</v>
          </cell>
          <cell r="F1842" t="str">
            <v>瓶</v>
          </cell>
        </row>
        <row r="1843">
          <cell r="B1843" t="str">
            <v>N全麥餐包</v>
          </cell>
          <cell r="C1843" t="str">
            <v>生楓西點麵包店</v>
          </cell>
          <cell r="E1843" t="str">
            <v>生楓</v>
          </cell>
          <cell r="F1843" t="str">
            <v>個</v>
          </cell>
        </row>
        <row r="1844">
          <cell r="B1844" t="str">
            <v>牛頭高湯</v>
          </cell>
          <cell r="C1844" t="str">
            <v>好帝一食品有限公司</v>
          </cell>
          <cell r="D1844" t="str">
            <v>411G</v>
          </cell>
          <cell r="E1844" t="str">
            <v>定翔</v>
          </cell>
          <cell r="F1844" t="str">
            <v>罐</v>
          </cell>
        </row>
        <row r="1845">
          <cell r="B1845" t="str">
            <v>N藍莓麵包</v>
          </cell>
          <cell r="C1845" t="str">
            <v>生楓西點麵包店</v>
          </cell>
          <cell r="E1845" t="str">
            <v>生楓</v>
          </cell>
          <cell r="F1845" t="str">
            <v>個</v>
          </cell>
        </row>
        <row r="1846">
          <cell r="B1846" t="str">
            <v>桂冠馬拉糕</v>
          </cell>
          <cell r="C1846" t="str">
            <v>七品蓮有限公司</v>
          </cell>
          <cell r="D1846" t="str">
            <v>50g/20入</v>
          </cell>
          <cell r="E1846" t="str">
            <v>桂冠</v>
          </cell>
          <cell r="F1846" t="str">
            <v>個</v>
          </cell>
        </row>
        <row r="1847">
          <cell r="B1847" t="str">
            <v>奇美馬拉糕</v>
          </cell>
          <cell r="C1847" t="str">
            <v>奇美食品股份有限公司</v>
          </cell>
          <cell r="D1847" t="str">
            <v>80G</v>
          </cell>
          <cell r="E1847" t="str">
            <v>冠晟</v>
          </cell>
          <cell r="F1847" t="str">
            <v>個</v>
          </cell>
        </row>
        <row r="1848">
          <cell r="B1848" t="str">
            <v>全麥饅頭</v>
          </cell>
          <cell r="C1848" t="str">
            <v>南山食品廠</v>
          </cell>
          <cell r="E1848" t="str">
            <v>太順</v>
          </cell>
          <cell r="F1848" t="str">
            <v>個</v>
          </cell>
        </row>
        <row r="1849">
          <cell r="B1849" t="str">
            <v>N高麗菜捲50G</v>
          </cell>
          <cell r="C1849" t="str">
            <v>晏笙企業</v>
          </cell>
          <cell r="D1849" t="str">
            <v>100入/件</v>
          </cell>
          <cell r="E1849" t="str">
            <v>品豐</v>
          </cell>
          <cell r="F1849" t="str">
            <v>條</v>
          </cell>
          <cell r="H1849" t="str">
            <v>CAS台灣優良農產品</v>
          </cell>
          <cell r="I1849" t="str">
            <v>026705</v>
          </cell>
        </row>
        <row r="1850">
          <cell r="B1850" t="str">
            <v>珍珠翡翠丸(如</v>
          </cell>
          <cell r="C1850" t="str">
            <v>如記食品</v>
          </cell>
          <cell r="E1850" t="str">
            <v>品豐</v>
          </cell>
          <cell r="F1850" t="str">
            <v>KG</v>
          </cell>
        </row>
        <row r="1851">
          <cell r="B1851" t="str">
            <v>N高麗菜捲(晏笙</v>
          </cell>
          <cell r="C1851" t="str">
            <v>晏笙企業</v>
          </cell>
          <cell r="E1851" t="str">
            <v>品豐</v>
          </cell>
          <cell r="F1851" t="str">
            <v>條</v>
          </cell>
        </row>
        <row r="1852">
          <cell r="B1852" t="str">
            <v>筍茸</v>
          </cell>
          <cell r="C1852" t="str">
            <v>品碩豐食品行</v>
          </cell>
          <cell r="E1852" t="str">
            <v>品碩豐</v>
          </cell>
          <cell r="F1852" t="str">
            <v>KG</v>
          </cell>
        </row>
        <row r="1853">
          <cell r="B1853" t="str">
            <v>筍茸12K(散</v>
          </cell>
          <cell r="C1853" t="str">
            <v>品碩豐食品行</v>
          </cell>
          <cell r="D1853" t="str">
            <v>12K/件</v>
          </cell>
          <cell r="E1853" t="str">
            <v>品碩豐</v>
          </cell>
          <cell r="F1853" t="str">
            <v>件</v>
          </cell>
        </row>
        <row r="1854">
          <cell r="B1854" t="str">
            <v>N小月餅(烏豆沙</v>
          </cell>
          <cell r="C1854" t="str">
            <v>生楓西點麵包店</v>
          </cell>
          <cell r="E1854" t="str">
            <v>生楓</v>
          </cell>
          <cell r="F1854" t="str">
            <v>個</v>
          </cell>
        </row>
        <row r="1855">
          <cell r="B1855" t="str">
            <v>N素腰花片</v>
          </cell>
          <cell r="C1855" t="str">
            <v>宏旭食品企業有限公司</v>
          </cell>
          <cell r="E1855" t="str">
            <v>宏旭</v>
          </cell>
          <cell r="F1855" t="str">
            <v>KG</v>
          </cell>
        </row>
        <row r="1856">
          <cell r="B1856" t="str">
            <v>N素海龍丸</v>
          </cell>
          <cell r="C1856" t="str">
            <v>宏旭食品企業有限公司</v>
          </cell>
          <cell r="E1856" t="str">
            <v>宏旭</v>
          </cell>
          <cell r="F1856" t="str">
            <v>KG</v>
          </cell>
        </row>
        <row r="1857">
          <cell r="B1857" t="str">
            <v>N素蝦捲3K</v>
          </cell>
          <cell r="C1857" t="str">
            <v>宏旭食品企業有限公司</v>
          </cell>
          <cell r="E1857" t="str">
            <v>宏旭</v>
          </cell>
          <cell r="F1857" t="str">
            <v>盒</v>
          </cell>
        </row>
        <row r="1858">
          <cell r="B1858" t="str">
            <v>素腱花</v>
          </cell>
          <cell r="C1858" t="str">
            <v>津悅食品有限公司</v>
          </cell>
          <cell r="D1858" t="str">
            <v>550g</v>
          </cell>
          <cell r="E1858" t="str">
            <v>津悅</v>
          </cell>
          <cell r="F1858" t="str">
            <v>包</v>
          </cell>
        </row>
        <row r="1859">
          <cell r="B1859" t="str">
            <v>N素蒟蒻花片(紅</v>
          </cell>
          <cell r="C1859" t="str">
            <v>宏旭食品企業有限公司</v>
          </cell>
          <cell r="E1859" t="str">
            <v>宏旭</v>
          </cell>
          <cell r="F1859" t="str">
            <v>KG</v>
          </cell>
        </row>
        <row r="1860">
          <cell r="B1860" t="str">
            <v>素蒟蒻雙色片</v>
          </cell>
          <cell r="C1860" t="str">
            <v>津悅食品有限公司</v>
          </cell>
          <cell r="D1860" t="str">
            <v>600g</v>
          </cell>
          <cell r="E1860" t="str">
            <v>津悅</v>
          </cell>
          <cell r="F1860" t="str">
            <v>包</v>
          </cell>
        </row>
        <row r="1861">
          <cell r="B1861" t="str">
            <v>素蒟蒻花枝絲</v>
          </cell>
          <cell r="C1861" t="str">
            <v>津悅食品有限公司</v>
          </cell>
          <cell r="D1861" t="str">
            <v>600g</v>
          </cell>
          <cell r="E1861" t="str">
            <v>津悅</v>
          </cell>
          <cell r="F1861" t="str">
            <v>包</v>
          </cell>
        </row>
        <row r="1862">
          <cell r="B1862" t="str">
            <v>N素蒟蒻雪花片</v>
          </cell>
          <cell r="C1862" t="str">
            <v>津悅食品有限公司</v>
          </cell>
          <cell r="D1862" t="str">
            <v>600g</v>
          </cell>
          <cell r="E1862" t="str">
            <v>津悅</v>
          </cell>
          <cell r="F1862" t="str">
            <v>包</v>
          </cell>
        </row>
        <row r="1863">
          <cell r="B1863" t="str">
            <v>延長線</v>
          </cell>
          <cell r="D1863" t="str">
            <v>12尺</v>
          </cell>
          <cell r="E1863" t="str">
            <v>長春</v>
          </cell>
          <cell r="F1863" t="str">
            <v>個</v>
          </cell>
        </row>
        <row r="1864">
          <cell r="B1864" t="str">
            <v>蒟蒻白板600G</v>
          </cell>
          <cell r="E1864" t="str">
            <v>津悅</v>
          </cell>
          <cell r="F1864" t="str">
            <v>包</v>
          </cell>
        </row>
        <row r="1865">
          <cell r="B1865" t="str">
            <v>N素羊肉</v>
          </cell>
          <cell r="C1865" t="str">
            <v>宏旭食品企業有限公司</v>
          </cell>
          <cell r="E1865" t="str">
            <v>宏旭</v>
          </cell>
          <cell r="F1865" t="str">
            <v>KG</v>
          </cell>
        </row>
        <row r="1866">
          <cell r="B1866" t="str">
            <v>N素牛排</v>
          </cell>
          <cell r="C1866" t="str">
            <v>宏旭食品企業有限公司</v>
          </cell>
          <cell r="D1866" t="str">
            <v>非基改</v>
          </cell>
          <cell r="E1866" t="str">
            <v>宏旭</v>
          </cell>
          <cell r="F1866" t="str">
            <v>KG</v>
          </cell>
        </row>
        <row r="1867">
          <cell r="B1867" t="str">
            <v>N海帶結</v>
          </cell>
          <cell r="D1867" t="str">
            <v>非基改</v>
          </cell>
          <cell r="E1867" t="str">
            <v>喜多田</v>
          </cell>
          <cell r="F1867" t="str">
            <v>KG</v>
          </cell>
        </row>
        <row r="1868">
          <cell r="B1868" t="str">
            <v>N海帶絲</v>
          </cell>
          <cell r="D1868" t="str">
            <v>非基改</v>
          </cell>
          <cell r="E1868" t="str">
            <v>喜多田</v>
          </cell>
          <cell r="F1868" t="str">
            <v>KG</v>
          </cell>
        </row>
        <row r="1869">
          <cell r="B1869" t="str">
            <v>N海帶絲(切</v>
          </cell>
          <cell r="D1869" t="str">
            <v>非基改</v>
          </cell>
          <cell r="E1869" t="str">
            <v>喜多田</v>
          </cell>
          <cell r="F1869" t="str">
            <v>KG</v>
          </cell>
        </row>
        <row r="1870">
          <cell r="B1870" t="str">
            <v>N海帶片</v>
          </cell>
          <cell r="D1870" t="str">
            <v>非基改</v>
          </cell>
          <cell r="E1870" t="str">
            <v>喜多田</v>
          </cell>
          <cell r="F1870" t="str">
            <v>KG</v>
          </cell>
        </row>
        <row r="1871">
          <cell r="B1871" t="str">
            <v>N海帶片(去牙籤</v>
          </cell>
          <cell r="D1871" t="str">
            <v>非基改</v>
          </cell>
          <cell r="E1871" t="str">
            <v>喜多田</v>
          </cell>
          <cell r="F1871" t="str">
            <v>KG</v>
          </cell>
        </row>
        <row r="1872">
          <cell r="B1872" t="str">
            <v>N海帶根</v>
          </cell>
          <cell r="D1872" t="str">
            <v>非基改</v>
          </cell>
          <cell r="E1872" t="str">
            <v>喜多田</v>
          </cell>
          <cell r="F1872" t="str">
            <v>KG</v>
          </cell>
        </row>
        <row r="1873">
          <cell r="B1873" t="str">
            <v>N鹽漬海帶芽</v>
          </cell>
          <cell r="D1873" t="str">
            <v>非基改</v>
          </cell>
          <cell r="E1873" t="str">
            <v>喜多田</v>
          </cell>
          <cell r="F1873" t="str">
            <v>KG</v>
          </cell>
        </row>
        <row r="1874">
          <cell r="B1874" t="str">
            <v>N海茸</v>
          </cell>
          <cell r="D1874" t="str">
            <v>非基改</v>
          </cell>
          <cell r="E1874" t="str">
            <v>喜多田</v>
          </cell>
          <cell r="F1874" t="str">
            <v>KG</v>
          </cell>
        </row>
        <row r="1875">
          <cell r="B1875" t="str">
            <v>N海茸(切</v>
          </cell>
          <cell r="D1875" t="str">
            <v>非基改</v>
          </cell>
          <cell r="E1875" t="str">
            <v>喜多田</v>
          </cell>
          <cell r="F1875" t="str">
            <v>KG</v>
          </cell>
        </row>
        <row r="1876">
          <cell r="B1876" t="str">
            <v>川耳</v>
          </cell>
          <cell r="D1876" t="str">
            <v>生鮮</v>
          </cell>
          <cell r="E1876" t="str">
            <v>台北二市</v>
          </cell>
          <cell r="F1876" t="str">
            <v>KG</v>
          </cell>
        </row>
        <row r="1877">
          <cell r="B1877" t="str">
            <v>麥當勞兒童餐</v>
          </cell>
          <cell r="D1877" t="str">
            <v>四塊麥克雞塊</v>
          </cell>
          <cell r="E1877" t="str">
            <v>現購王哥</v>
          </cell>
          <cell r="F1877" t="str">
            <v>份</v>
          </cell>
        </row>
        <row r="1878">
          <cell r="B1878" t="str">
            <v>玻璃紙(厚</v>
          </cell>
          <cell r="D1878" t="str">
            <v>20張/包</v>
          </cell>
          <cell r="E1878" t="str">
            <v>定翔</v>
          </cell>
          <cell r="F1878" t="str">
            <v>張</v>
          </cell>
        </row>
        <row r="1879">
          <cell r="B1879" t="str">
            <v>玻璃紙(薄</v>
          </cell>
          <cell r="D1879" t="str">
            <v>50張/1包</v>
          </cell>
          <cell r="E1879" t="str">
            <v>日陞</v>
          </cell>
          <cell r="F1879" t="str">
            <v>張</v>
          </cell>
        </row>
        <row r="1880">
          <cell r="B1880" t="str">
            <v>酸菜絲3K</v>
          </cell>
          <cell r="C1880" t="str">
            <v>品碩豐食品行</v>
          </cell>
          <cell r="D1880" t="str">
            <v>黑絲</v>
          </cell>
          <cell r="E1880" t="str">
            <v>品碩豐</v>
          </cell>
          <cell r="F1880" t="str">
            <v>包</v>
          </cell>
        </row>
        <row r="1881">
          <cell r="B1881" t="str">
            <v>酸白菜</v>
          </cell>
          <cell r="E1881" t="str">
            <v>阿郎</v>
          </cell>
          <cell r="F1881" t="str">
            <v>KG</v>
          </cell>
        </row>
        <row r="1882">
          <cell r="B1882" t="str">
            <v>酸白菜(天然</v>
          </cell>
          <cell r="D1882" t="str">
            <v>約700G</v>
          </cell>
          <cell r="E1882" t="str">
            <v>宇佃興</v>
          </cell>
          <cell r="F1882" t="str">
            <v>包</v>
          </cell>
        </row>
        <row r="1883">
          <cell r="B1883" t="str">
            <v>酸白菜3K</v>
          </cell>
          <cell r="E1883" t="str">
            <v>中港興</v>
          </cell>
          <cell r="F1883" t="str">
            <v>包</v>
          </cell>
        </row>
        <row r="1884">
          <cell r="B1884" t="str">
            <v>梅干菜3K</v>
          </cell>
          <cell r="E1884" t="str">
            <v>中港興</v>
          </cell>
          <cell r="F1884" t="str">
            <v>包</v>
          </cell>
        </row>
        <row r="1885">
          <cell r="B1885" t="str">
            <v>泡菜1K</v>
          </cell>
          <cell r="D1885" t="str">
            <v>素食</v>
          </cell>
          <cell r="E1885" t="str">
            <v>中港興</v>
          </cell>
          <cell r="F1885" t="str">
            <v>包</v>
          </cell>
        </row>
        <row r="1886">
          <cell r="B1886" t="str">
            <v>烘焙紙</v>
          </cell>
          <cell r="D1886" t="str">
            <v>430*690mm</v>
          </cell>
          <cell r="E1886" t="str">
            <v>公司庫存</v>
          </cell>
          <cell r="F1886" t="str">
            <v>張</v>
          </cell>
        </row>
        <row r="1887">
          <cell r="B1887" t="str">
            <v>梅粉600G</v>
          </cell>
          <cell r="E1887" t="str">
            <v>德怡</v>
          </cell>
          <cell r="F1887" t="str">
            <v>包</v>
          </cell>
        </row>
        <row r="1888">
          <cell r="B1888" t="str">
            <v>巧克力磚1K</v>
          </cell>
          <cell r="E1888" t="str">
            <v>現購王哥</v>
          </cell>
          <cell r="F1888" t="str">
            <v>盒</v>
          </cell>
        </row>
        <row r="1889">
          <cell r="B1889" t="str">
            <v>N巧克力屑</v>
          </cell>
          <cell r="C1889" t="str">
            <v>生楓西點麵包店</v>
          </cell>
          <cell r="E1889" t="str">
            <v>生楓</v>
          </cell>
          <cell r="F1889" t="str">
            <v>KG</v>
          </cell>
        </row>
        <row r="1890">
          <cell r="B1890" t="str">
            <v>鬆餅粉</v>
          </cell>
          <cell r="E1890" t="str">
            <v>現購王哥</v>
          </cell>
          <cell r="F1890" t="str">
            <v>包</v>
          </cell>
        </row>
        <row r="1891">
          <cell r="B1891" t="str">
            <v>N巧克力米(彩色</v>
          </cell>
          <cell r="C1891" t="str">
            <v>生楓西點麵包店</v>
          </cell>
          <cell r="E1891" t="str">
            <v>生楓</v>
          </cell>
          <cell r="F1891" t="str">
            <v>KG</v>
          </cell>
        </row>
        <row r="1892">
          <cell r="B1892" t="str">
            <v>鐵蛋</v>
          </cell>
          <cell r="E1892" t="str">
            <v>現購王哥</v>
          </cell>
          <cell r="F1892" t="str">
            <v>包</v>
          </cell>
        </row>
        <row r="1893">
          <cell r="B1893" t="str">
            <v>牛舌餅</v>
          </cell>
          <cell r="E1893" t="str">
            <v>現購王哥</v>
          </cell>
          <cell r="F1893" t="str">
            <v>包</v>
          </cell>
        </row>
        <row r="1894">
          <cell r="B1894" t="str">
            <v>正香軒巧克力磚</v>
          </cell>
          <cell r="D1894" t="str">
            <v>1K/包</v>
          </cell>
          <cell r="E1894" t="str">
            <v>現購王哥</v>
          </cell>
          <cell r="F1894" t="str">
            <v>包</v>
          </cell>
        </row>
        <row r="1895">
          <cell r="B1895" t="str">
            <v>巧克力球</v>
          </cell>
          <cell r="E1895" t="str">
            <v>現購王哥</v>
          </cell>
          <cell r="F1895" t="str">
            <v>KG</v>
          </cell>
        </row>
        <row r="1896">
          <cell r="B1896" t="str">
            <v>日正雞蛋糕粉</v>
          </cell>
          <cell r="C1896" t="str">
            <v>日正食品工業股份有限公司</v>
          </cell>
          <cell r="D1896" t="str">
            <v>1k/包</v>
          </cell>
          <cell r="E1896" t="str">
            <v>現購王哥</v>
          </cell>
          <cell r="F1896" t="str">
            <v>包</v>
          </cell>
        </row>
        <row r="1897">
          <cell r="B1897" t="str">
            <v>盛香珍夾心餅乾</v>
          </cell>
          <cell r="C1897" t="str">
            <v>成偉食品股份有限公司</v>
          </cell>
          <cell r="D1897" t="str">
            <v>花生</v>
          </cell>
          <cell r="E1897" t="str">
            <v>現購王哥</v>
          </cell>
          <cell r="F1897" t="str">
            <v>包</v>
          </cell>
        </row>
        <row r="1898">
          <cell r="B1898" t="str">
            <v>牛奶巧克力磚</v>
          </cell>
          <cell r="E1898" t="str">
            <v>現購王哥</v>
          </cell>
          <cell r="F1898" t="str">
            <v>盒</v>
          </cell>
        </row>
        <row r="1899">
          <cell r="B1899" t="str">
            <v>盛香珍夾心餅乾</v>
          </cell>
          <cell r="C1899" t="str">
            <v>成偉食品股份有限公司</v>
          </cell>
          <cell r="D1899" t="str">
            <v>藍莓</v>
          </cell>
          <cell r="E1899" t="str">
            <v>現購王哥</v>
          </cell>
          <cell r="F1899" t="str">
            <v>包</v>
          </cell>
        </row>
        <row r="1900">
          <cell r="B1900" t="str">
            <v>盛香珍夾心餅乾</v>
          </cell>
          <cell r="C1900" t="str">
            <v>成偉食品股份有限公司</v>
          </cell>
          <cell r="D1900" t="str">
            <v>芋頭</v>
          </cell>
          <cell r="E1900" t="str">
            <v>現購王哥</v>
          </cell>
          <cell r="F1900" t="str">
            <v>包</v>
          </cell>
        </row>
        <row r="1901">
          <cell r="B1901" t="str">
            <v>盛香珍夾心餅乾</v>
          </cell>
          <cell r="C1901" t="str">
            <v>成偉食品股份有限公司</v>
          </cell>
          <cell r="D1901" t="str">
            <v>咖啡</v>
          </cell>
          <cell r="E1901" t="str">
            <v>現購王哥</v>
          </cell>
          <cell r="F1901" t="str">
            <v>包</v>
          </cell>
        </row>
        <row r="1902">
          <cell r="B1902" t="str">
            <v>奇福餅乾</v>
          </cell>
          <cell r="D1902" t="str">
            <v>900G/鐵桶</v>
          </cell>
          <cell r="E1902" t="str">
            <v>現購王哥</v>
          </cell>
          <cell r="F1902" t="str">
            <v>桶</v>
          </cell>
        </row>
        <row r="1903">
          <cell r="B1903" t="str">
            <v>盛香珍夾心餅乾</v>
          </cell>
          <cell r="C1903" t="str">
            <v>成偉食品股份有限公司</v>
          </cell>
          <cell r="D1903" t="str">
            <v>包/25入</v>
          </cell>
          <cell r="E1903" t="str">
            <v>現購王哥</v>
          </cell>
          <cell r="F1903" t="str">
            <v>包</v>
          </cell>
        </row>
        <row r="1904">
          <cell r="B1904" t="str">
            <v>N77乳加巧克力</v>
          </cell>
          <cell r="C1904" t="str">
            <v>宏亞食品股份有限公司</v>
          </cell>
          <cell r="D1904" t="str">
            <v>24條/盒</v>
          </cell>
          <cell r="E1904" t="str">
            <v>現購</v>
          </cell>
          <cell r="F1904" t="str">
            <v>條</v>
          </cell>
        </row>
        <row r="1905">
          <cell r="B1905" t="str">
            <v>牛肉醬包(紅燒</v>
          </cell>
          <cell r="D1905" t="str">
            <v>不辣</v>
          </cell>
          <cell r="E1905" t="str">
            <v>現購王哥</v>
          </cell>
          <cell r="F1905" t="str">
            <v>包</v>
          </cell>
        </row>
        <row r="1906">
          <cell r="B1906" t="str">
            <v>N蒟蒻片</v>
          </cell>
          <cell r="C1906" t="str">
            <v>宏旭食品企業有限公司</v>
          </cell>
          <cell r="E1906" t="str">
            <v>宏旭</v>
          </cell>
          <cell r="F1906" t="str">
            <v>KG</v>
          </cell>
        </row>
        <row r="1907">
          <cell r="B1907" t="str">
            <v>爆米花</v>
          </cell>
          <cell r="E1907" t="str">
            <v>現購王哥</v>
          </cell>
          <cell r="F1907" t="str">
            <v>包</v>
          </cell>
        </row>
        <row r="1908">
          <cell r="B1908" t="str">
            <v>椰果(約6斤</v>
          </cell>
          <cell r="E1908" t="str">
            <v>德怡</v>
          </cell>
          <cell r="F1908" t="str">
            <v>桶</v>
          </cell>
        </row>
        <row r="1909">
          <cell r="B1909" t="str">
            <v>洋芋片</v>
          </cell>
          <cell r="D1909" t="str">
            <v>小罐</v>
          </cell>
          <cell r="E1909" t="str">
            <v>現購王哥</v>
          </cell>
          <cell r="F1909" t="str">
            <v>罐</v>
          </cell>
        </row>
        <row r="1910">
          <cell r="B1910" t="str">
            <v>品客洋芋片</v>
          </cell>
          <cell r="D1910" t="str">
            <v>大罐</v>
          </cell>
          <cell r="E1910" t="str">
            <v>現購王哥</v>
          </cell>
          <cell r="F1910" t="str">
            <v>罐</v>
          </cell>
        </row>
        <row r="1911">
          <cell r="B1911" t="str">
            <v>海帶絲</v>
          </cell>
          <cell r="C1911" t="str">
            <v>聯宏食品企業有限公司</v>
          </cell>
          <cell r="E1911" t="str">
            <v>聯宏</v>
          </cell>
          <cell r="F1911" t="str">
            <v>KG</v>
          </cell>
        </row>
        <row r="1912">
          <cell r="B1912" t="str">
            <v>蘇打餅乾(小</v>
          </cell>
          <cell r="E1912" t="str">
            <v>現購王哥</v>
          </cell>
          <cell r="F1912" t="str">
            <v>包</v>
          </cell>
        </row>
        <row r="1913">
          <cell r="B1913" t="str">
            <v>麥芽糖餅乾</v>
          </cell>
          <cell r="E1913" t="str">
            <v>現購王哥</v>
          </cell>
          <cell r="F1913" t="str">
            <v>包</v>
          </cell>
        </row>
        <row r="1914">
          <cell r="B1914" t="str">
            <v>蜜蘭若鬆塔餅乾</v>
          </cell>
          <cell r="E1914" t="str">
            <v>現購王哥</v>
          </cell>
          <cell r="F1914" t="str">
            <v>包</v>
          </cell>
        </row>
        <row r="1915">
          <cell r="B1915" t="str">
            <v>檸檬餅乾(KIDO</v>
          </cell>
          <cell r="E1915" t="str">
            <v>現購王哥</v>
          </cell>
          <cell r="F1915" t="str">
            <v>盒</v>
          </cell>
        </row>
        <row r="1916">
          <cell r="B1916" t="str">
            <v>沖泡紫菜湯</v>
          </cell>
          <cell r="E1916" t="str">
            <v>現購王哥</v>
          </cell>
          <cell r="F1916" t="str">
            <v>盒</v>
          </cell>
        </row>
        <row r="1917">
          <cell r="B1917" t="str">
            <v>好立克</v>
          </cell>
          <cell r="E1917" t="str">
            <v>現購王哥</v>
          </cell>
          <cell r="F1917" t="str">
            <v>包</v>
          </cell>
        </row>
        <row r="1918">
          <cell r="B1918" t="str">
            <v>中祥紫菜蘇打餅</v>
          </cell>
          <cell r="C1918" t="str">
            <v>中祥食品股份有限公司</v>
          </cell>
          <cell r="D1918" t="str">
            <v>量販包</v>
          </cell>
          <cell r="E1918" t="str">
            <v>現購王哥</v>
          </cell>
          <cell r="F1918" t="str">
            <v>包</v>
          </cell>
        </row>
        <row r="1919">
          <cell r="B1919" t="str">
            <v>N法式鮪魚三明治</v>
          </cell>
          <cell r="C1919" t="str">
            <v>生楓西點麵包店</v>
          </cell>
          <cell r="E1919" t="str">
            <v>生楓</v>
          </cell>
          <cell r="F1919" t="str">
            <v>份</v>
          </cell>
        </row>
        <row r="1920">
          <cell r="B1920" t="str">
            <v>N培根起司麵包</v>
          </cell>
          <cell r="C1920" t="str">
            <v>生楓西點麵包店</v>
          </cell>
          <cell r="E1920" t="str">
            <v>生楓</v>
          </cell>
          <cell r="F1920" t="str">
            <v>個</v>
          </cell>
        </row>
        <row r="1921">
          <cell r="B1921" t="str">
            <v>N蒜味培根吐司12</v>
          </cell>
          <cell r="C1921" t="str">
            <v>生楓西點麵包店</v>
          </cell>
          <cell r="E1921" t="str">
            <v>生楓</v>
          </cell>
          <cell r="F1921" t="str">
            <v>包</v>
          </cell>
        </row>
        <row r="1922">
          <cell r="B1922" t="str">
            <v>蛋黃派</v>
          </cell>
          <cell r="E1922" t="str">
            <v>現購王哥</v>
          </cell>
          <cell r="F1922" t="str">
            <v>個</v>
          </cell>
        </row>
        <row r="1923">
          <cell r="B1923" t="str">
            <v>什錦水果罐頭</v>
          </cell>
          <cell r="D1923" t="str">
            <v>825G/罐</v>
          </cell>
          <cell r="E1923" t="str">
            <v>永芳</v>
          </cell>
          <cell r="F1923" t="str">
            <v>罐</v>
          </cell>
        </row>
        <row r="1924">
          <cell r="B1924" t="str">
            <v>櫻桃罐</v>
          </cell>
          <cell r="D1924" t="str">
            <v>桶/2KG</v>
          </cell>
          <cell r="E1924" t="str">
            <v>定翔</v>
          </cell>
          <cell r="F1924" t="str">
            <v>桶</v>
          </cell>
        </row>
        <row r="1925">
          <cell r="B1925" t="str">
            <v>櫻花蝦(台灣</v>
          </cell>
          <cell r="E1925" t="str">
            <v>定翔</v>
          </cell>
          <cell r="F1925" t="str">
            <v>KG</v>
          </cell>
        </row>
        <row r="1926">
          <cell r="B1926" t="str">
            <v>萊姆汁</v>
          </cell>
          <cell r="E1926" t="str">
            <v>現購王哥</v>
          </cell>
          <cell r="F1926" t="str">
            <v>瓶</v>
          </cell>
        </row>
        <row r="1927">
          <cell r="B1927" t="str">
            <v>伏特加</v>
          </cell>
          <cell r="E1927" t="str">
            <v>現購王哥</v>
          </cell>
          <cell r="F1927" t="str">
            <v>瓶</v>
          </cell>
        </row>
        <row r="1928">
          <cell r="B1928" t="str">
            <v>涼果子12入</v>
          </cell>
          <cell r="C1928" t="str">
            <v>永乾食品</v>
          </cell>
          <cell r="D1928" t="str">
            <v>12入/盒</v>
          </cell>
          <cell r="E1928" t="str">
            <v>太順</v>
          </cell>
          <cell r="F1928" t="str">
            <v>盒</v>
          </cell>
        </row>
        <row r="1929">
          <cell r="B1929" t="str">
            <v>什錦糖果</v>
          </cell>
          <cell r="E1929" t="str">
            <v>現購王哥</v>
          </cell>
          <cell r="F1929" t="str">
            <v>KG</v>
          </cell>
        </row>
        <row r="1930">
          <cell r="B1930" t="str">
            <v>礦泉水</v>
          </cell>
          <cell r="E1930" t="str">
            <v>現購王哥</v>
          </cell>
          <cell r="F1930" t="str">
            <v>桶</v>
          </cell>
        </row>
        <row r="1931">
          <cell r="B1931" t="str">
            <v>N熱狗麵包</v>
          </cell>
          <cell r="C1931" t="str">
            <v>生楓西點麵包店</v>
          </cell>
          <cell r="E1931" t="str">
            <v>生楓</v>
          </cell>
          <cell r="F1931" t="str">
            <v>個</v>
          </cell>
        </row>
        <row r="1932">
          <cell r="B1932" t="str">
            <v>N冬瓜茶</v>
          </cell>
          <cell r="E1932" t="str">
            <v>現購王哥</v>
          </cell>
          <cell r="F1932" t="str">
            <v>瓶</v>
          </cell>
        </row>
        <row r="1933">
          <cell r="B1933" t="str">
            <v>壽司海苔片10片</v>
          </cell>
          <cell r="E1933" t="str">
            <v>永芳</v>
          </cell>
          <cell r="F1933" t="str">
            <v>包</v>
          </cell>
        </row>
        <row r="1934">
          <cell r="B1934" t="str">
            <v>壽司海苔片</v>
          </cell>
          <cell r="D1934" t="str">
            <v>10片/包</v>
          </cell>
          <cell r="E1934" t="str">
            <v>定翔</v>
          </cell>
          <cell r="F1934" t="str">
            <v>包</v>
          </cell>
        </row>
        <row r="1935">
          <cell r="B1935" t="str">
            <v>大茂黑瓜170G</v>
          </cell>
          <cell r="C1935" t="str">
            <v>大茂食品工業股份有限公司</v>
          </cell>
          <cell r="D1935" t="str">
            <v>24入/箱</v>
          </cell>
          <cell r="E1935" t="str">
            <v>定翔</v>
          </cell>
          <cell r="F1935" t="str">
            <v>罐</v>
          </cell>
        </row>
        <row r="1936">
          <cell r="B1936" t="str">
            <v>燒海苔150G</v>
          </cell>
          <cell r="D1936" t="str">
            <v>50片/包</v>
          </cell>
          <cell r="E1936" t="str">
            <v>廣生</v>
          </cell>
          <cell r="F1936" t="str">
            <v>包</v>
          </cell>
        </row>
        <row r="1937">
          <cell r="B1937" t="str">
            <v>大茂花生麵筋</v>
          </cell>
          <cell r="C1937" t="str">
            <v>大茂食品工業股份有限公司</v>
          </cell>
          <cell r="D1937" t="str">
            <v>瓶/375G</v>
          </cell>
          <cell r="E1937" t="str">
            <v>定翔</v>
          </cell>
          <cell r="F1937" t="str">
            <v>瓶</v>
          </cell>
        </row>
        <row r="1938">
          <cell r="B1938" t="str">
            <v>歐維司巧克力</v>
          </cell>
          <cell r="E1938" t="str">
            <v>現購王哥</v>
          </cell>
          <cell r="F1938" t="str">
            <v>包</v>
          </cell>
        </row>
        <row r="1939">
          <cell r="B1939" t="str">
            <v>軟糖</v>
          </cell>
          <cell r="E1939" t="str">
            <v>現購王哥</v>
          </cell>
          <cell r="F1939" t="str">
            <v>KG</v>
          </cell>
        </row>
        <row r="1940">
          <cell r="B1940" t="str">
            <v>中祥什糧蘇打餅</v>
          </cell>
          <cell r="C1940" t="str">
            <v>中祥食品股份有限公司</v>
          </cell>
          <cell r="D1940" t="str">
            <v>量販包</v>
          </cell>
          <cell r="E1940" t="str">
            <v>現購王哥</v>
          </cell>
          <cell r="F1940" t="str">
            <v>包</v>
          </cell>
        </row>
        <row r="1941">
          <cell r="B1941" t="str">
            <v>綜合餅乾</v>
          </cell>
          <cell r="E1941" t="str">
            <v>現購王哥</v>
          </cell>
          <cell r="F1941" t="str">
            <v>包</v>
          </cell>
        </row>
        <row r="1942">
          <cell r="B1942" t="str">
            <v>N綜合壽司盤</v>
          </cell>
          <cell r="E1942" t="str">
            <v>現購</v>
          </cell>
          <cell r="F1942" t="str">
            <v>盤</v>
          </cell>
        </row>
        <row r="1943">
          <cell r="B1943" t="str">
            <v>南瓜餅乾</v>
          </cell>
          <cell r="E1943" t="str">
            <v>現購王哥</v>
          </cell>
          <cell r="F1943" t="str">
            <v>盒</v>
          </cell>
        </row>
        <row r="1944">
          <cell r="B1944" t="str">
            <v>N薑母鴨藥包80G</v>
          </cell>
          <cell r="E1944" t="str">
            <v>定翔</v>
          </cell>
          <cell r="F1944" t="str">
            <v>包</v>
          </cell>
        </row>
        <row r="1945">
          <cell r="B1945" t="str">
            <v>薑母鴨藥包150G</v>
          </cell>
          <cell r="E1945" t="str">
            <v>定翔</v>
          </cell>
          <cell r="F1945" t="str">
            <v>包</v>
          </cell>
        </row>
        <row r="1946">
          <cell r="B1946" t="str">
            <v>脆皮甜筒杯</v>
          </cell>
          <cell r="E1946" t="str">
            <v>現購王哥</v>
          </cell>
          <cell r="F1946" t="str">
            <v>個</v>
          </cell>
        </row>
        <row r="1947">
          <cell r="B1947" t="str">
            <v>N巧克力米(彩色</v>
          </cell>
          <cell r="C1947" t="str">
            <v>生楓西點麵包店</v>
          </cell>
          <cell r="E1947" t="str">
            <v>生楓</v>
          </cell>
          <cell r="F1947" t="str">
            <v>KG</v>
          </cell>
        </row>
        <row r="1948">
          <cell r="B1948" t="str">
            <v>N巧克力米捲</v>
          </cell>
          <cell r="C1948" t="str">
            <v>生楓西點麵包店</v>
          </cell>
          <cell r="E1948" t="str">
            <v>生楓</v>
          </cell>
          <cell r="F1948" t="str">
            <v>份</v>
          </cell>
        </row>
        <row r="1949">
          <cell r="B1949" t="str">
            <v>N巧克力麵包</v>
          </cell>
          <cell r="C1949" t="str">
            <v>生楓西點麵包店</v>
          </cell>
          <cell r="E1949" t="str">
            <v>生楓</v>
          </cell>
          <cell r="F1949" t="str">
            <v>個</v>
          </cell>
        </row>
        <row r="1950">
          <cell r="B1950" t="str">
            <v>N巧克力蛋糕</v>
          </cell>
          <cell r="C1950" t="str">
            <v>生楓西點麵包店</v>
          </cell>
          <cell r="E1950" t="str">
            <v>生楓</v>
          </cell>
          <cell r="F1950" t="str">
            <v>份</v>
          </cell>
        </row>
        <row r="1951">
          <cell r="B1951" t="str">
            <v>康寶草莓果醬</v>
          </cell>
          <cell r="C1951" t="str">
            <v>聯合利華股份有限公司</v>
          </cell>
          <cell r="E1951" t="str">
            <v>現購王哥</v>
          </cell>
          <cell r="F1951" t="str">
            <v>罐</v>
          </cell>
        </row>
        <row r="1952">
          <cell r="B1952" t="str">
            <v>康寶濃湯包</v>
          </cell>
          <cell r="C1952" t="str">
            <v>聯合利華股份有限公司</v>
          </cell>
          <cell r="E1952" t="str">
            <v>定翔</v>
          </cell>
          <cell r="F1952" t="str">
            <v>包</v>
          </cell>
        </row>
        <row r="1953">
          <cell r="B1953" t="str">
            <v>海苔細絲100G</v>
          </cell>
          <cell r="C1953" t="str">
            <v>御昌商行</v>
          </cell>
          <cell r="E1953" t="str">
            <v>全國</v>
          </cell>
          <cell r="F1953" t="str">
            <v>包</v>
          </cell>
        </row>
        <row r="1954">
          <cell r="B1954" t="str">
            <v>立頓紅茶包</v>
          </cell>
          <cell r="C1954" t="str">
            <v>聯合利華股份有限公司</v>
          </cell>
          <cell r="D1954" t="str">
            <v>100入/盒</v>
          </cell>
          <cell r="E1954" t="str">
            <v>現購王哥</v>
          </cell>
          <cell r="F1954" t="str">
            <v>盒</v>
          </cell>
        </row>
        <row r="1955">
          <cell r="B1955" t="str">
            <v>雀巢檸檬茶</v>
          </cell>
          <cell r="C1955" t="str">
            <v>台灣雀巢股份有限公司</v>
          </cell>
          <cell r="D1955" t="str">
            <v>560G</v>
          </cell>
          <cell r="E1955" t="str">
            <v>現購王哥</v>
          </cell>
          <cell r="F1955" t="str">
            <v>罐</v>
          </cell>
        </row>
        <row r="1956">
          <cell r="B1956" t="str">
            <v>立頓紅茶包</v>
          </cell>
          <cell r="C1956" t="str">
            <v>聯合利華股份有限公司</v>
          </cell>
          <cell r="D1956" t="str">
            <v>25入/包</v>
          </cell>
          <cell r="E1956" t="str">
            <v>現購王哥</v>
          </cell>
          <cell r="F1956" t="str">
            <v>包</v>
          </cell>
        </row>
        <row r="1957">
          <cell r="B1957" t="str">
            <v>動物性鮮奶油</v>
          </cell>
          <cell r="E1957" t="str">
            <v>現購王哥</v>
          </cell>
          <cell r="F1957" t="str">
            <v>瓶</v>
          </cell>
        </row>
        <row r="1958">
          <cell r="B1958" t="str">
            <v>植物性鮮奶油</v>
          </cell>
          <cell r="D1958" t="str">
            <v>1000cc</v>
          </cell>
          <cell r="E1958" t="str">
            <v>現購王哥</v>
          </cell>
          <cell r="F1958" t="str">
            <v>盒</v>
          </cell>
        </row>
        <row r="1959">
          <cell r="B1959" t="str">
            <v>北海道濃湯奶油</v>
          </cell>
          <cell r="D1959" t="str">
            <v>200G/盒</v>
          </cell>
          <cell r="E1959" t="str">
            <v>現購王哥</v>
          </cell>
          <cell r="F1959" t="str">
            <v>盒</v>
          </cell>
        </row>
        <row r="1960">
          <cell r="B1960" t="str">
            <v>歐斯麥夾心餅</v>
          </cell>
          <cell r="C1960" t="str">
            <v>台灣億滋股份有限公司</v>
          </cell>
          <cell r="E1960" t="str">
            <v>現購王哥</v>
          </cell>
          <cell r="F1960" t="str">
            <v>盒</v>
          </cell>
        </row>
        <row r="1961">
          <cell r="B1961" t="str">
            <v>洋菜(1兩</v>
          </cell>
          <cell r="E1961" t="str">
            <v>永芳</v>
          </cell>
          <cell r="F1961" t="str">
            <v>包</v>
          </cell>
        </row>
        <row r="1962">
          <cell r="B1962" t="str">
            <v>洋菜</v>
          </cell>
          <cell r="D1962" t="str">
            <v>1兩</v>
          </cell>
          <cell r="E1962" t="str">
            <v>定翔</v>
          </cell>
          <cell r="F1962" t="str">
            <v>包</v>
          </cell>
        </row>
        <row r="1963">
          <cell r="B1963" t="str">
            <v>仙草藥包</v>
          </cell>
          <cell r="E1963" t="str">
            <v>現購王哥</v>
          </cell>
          <cell r="F1963" t="str">
            <v>包</v>
          </cell>
        </row>
        <row r="1964">
          <cell r="B1964" t="str">
            <v>橄欖油500CC</v>
          </cell>
          <cell r="E1964" t="str">
            <v>現購王哥</v>
          </cell>
          <cell r="F1964" t="str">
            <v>瓶</v>
          </cell>
        </row>
        <row r="1965">
          <cell r="B1965" t="str">
            <v>玉米筍罐</v>
          </cell>
          <cell r="D1965" t="str">
            <v>170G固形量</v>
          </cell>
          <cell r="E1965" t="str">
            <v>定翔</v>
          </cell>
          <cell r="F1965" t="str">
            <v>罐</v>
          </cell>
        </row>
        <row r="1966">
          <cell r="B1966" t="str">
            <v>珊瑚草(乾</v>
          </cell>
          <cell r="E1966" t="str">
            <v>定翔</v>
          </cell>
          <cell r="F1966" t="str">
            <v>KG</v>
          </cell>
        </row>
        <row r="1967">
          <cell r="B1967" t="str">
            <v>N素肉鬆500G</v>
          </cell>
          <cell r="C1967" t="str">
            <v>宏旭食品企業有限公司</v>
          </cell>
          <cell r="E1967" t="str">
            <v>宏旭</v>
          </cell>
          <cell r="F1967" t="str">
            <v>包</v>
          </cell>
        </row>
        <row r="1968">
          <cell r="B1968" t="str">
            <v>素肉鬆600G</v>
          </cell>
          <cell r="E1968" t="str">
            <v>現購</v>
          </cell>
          <cell r="F1968" t="str">
            <v>包</v>
          </cell>
        </row>
        <row r="1969">
          <cell r="B1969" t="str">
            <v>素水餃(新明</v>
          </cell>
          <cell r="E1969" t="str">
            <v>現購王哥</v>
          </cell>
          <cell r="F1969" t="str">
            <v>包</v>
          </cell>
        </row>
        <row r="1970">
          <cell r="B1970" t="str">
            <v>泡菜3K</v>
          </cell>
          <cell r="C1970" t="str">
            <v>首爾富</v>
          </cell>
          <cell r="E1970" t="str">
            <v>定翔</v>
          </cell>
          <cell r="F1970" t="str">
            <v>包</v>
          </cell>
        </row>
        <row r="1971">
          <cell r="B1971" t="str">
            <v>素泡菜</v>
          </cell>
          <cell r="E1971" t="str">
            <v>現購王哥</v>
          </cell>
          <cell r="F1971" t="str">
            <v>KG</v>
          </cell>
        </row>
        <row r="1972">
          <cell r="B1972" t="str">
            <v>統一豆漿900CC</v>
          </cell>
          <cell r="C1972" t="str">
            <v>統一企業股份有限公司</v>
          </cell>
          <cell r="E1972" t="str">
            <v>芃呈</v>
          </cell>
          <cell r="F1972" t="str">
            <v>瓶</v>
          </cell>
        </row>
        <row r="1973">
          <cell r="B1973" t="str">
            <v>加州葡萄28元</v>
          </cell>
          <cell r="C1973" t="str">
            <v>統一企業股份有限公司</v>
          </cell>
          <cell r="E1973" t="str">
            <v>芃呈</v>
          </cell>
          <cell r="F1973" t="str">
            <v>個</v>
          </cell>
        </row>
        <row r="1974">
          <cell r="B1974" t="str">
            <v>統一豆漿2L</v>
          </cell>
          <cell r="C1974" t="str">
            <v>統一企業股份有限公司</v>
          </cell>
          <cell r="D1974" t="str">
            <v>1858CC</v>
          </cell>
          <cell r="E1974" t="str">
            <v>芃呈</v>
          </cell>
          <cell r="F1974" t="str">
            <v>瓶</v>
          </cell>
        </row>
        <row r="1975">
          <cell r="B1975" t="str">
            <v>光泉保久乳高鈣</v>
          </cell>
          <cell r="C1975" t="str">
            <v>光泉牧場股份有限公司</v>
          </cell>
          <cell r="E1975" t="str">
            <v>光泉</v>
          </cell>
          <cell r="F1975" t="str">
            <v>瓶</v>
          </cell>
        </row>
        <row r="1976">
          <cell r="B1976" t="str">
            <v>紅蘿蔔汁</v>
          </cell>
          <cell r="D1976" t="str">
            <v>600CC/瓶</v>
          </cell>
          <cell r="E1976" t="str">
            <v>現購王哥</v>
          </cell>
          <cell r="F1976" t="str">
            <v>瓶</v>
          </cell>
        </row>
        <row r="1977">
          <cell r="B1977" t="str">
            <v>義美米漿1L</v>
          </cell>
          <cell r="C1977" t="str">
            <v>義美食品股份有限公司</v>
          </cell>
          <cell r="E1977" t="str">
            <v>現購王哥</v>
          </cell>
          <cell r="F1977" t="str">
            <v>瓶</v>
          </cell>
        </row>
        <row r="1978">
          <cell r="B1978" t="str">
            <v>沙琪瑪12入</v>
          </cell>
          <cell r="E1978" t="str">
            <v>現購王哥</v>
          </cell>
          <cell r="F1978" t="str">
            <v>包</v>
          </cell>
        </row>
        <row r="1979">
          <cell r="B1979" t="str">
            <v>沙琪瑪</v>
          </cell>
          <cell r="D1979" t="str">
            <v>約38G</v>
          </cell>
          <cell r="E1979" t="str">
            <v>現購王哥</v>
          </cell>
          <cell r="F1979" t="str">
            <v>個</v>
          </cell>
        </row>
        <row r="1980">
          <cell r="B1980" t="str">
            <v>桂圓乾300G</v>
          </cell>
          <cell r="E1980" t="str">
            <v>定翔</v>
          </cell>
          <cell r="F1980" t="str">
            <v>盒</v>
          </cell>
        </row>
        <row r="1981">
          <cell r="B1981" t="str">
            <v>天仁紅茶包</v>
          </cell>
          <cell r="C1981" t="str">
            <v>天仁茶葉股份有限公司</v>
          </cell>
          <cell r="E1981" t="str">
            <v>現購王哥</v>
          </cell>
          <cell r="F1981" t="str">
            <v>盒</v>
          </cell>
        </row>
        <row r="1982">
          <cell r="B1982" t="str">
            <v>三花奶精(玻璃</v>
          </cell>
          <cell r="C1982" t="str">
            <v>台灣雀巢股份有限公司</v>
          </cell>
          <cell r="E1982" t="str">
            <v>現購王哥</v>
          </cell>
          <cell r="F1982" t="str">
            <v>罐</v>
          </cell>
        </row>
        <row r="1983">
          <cell r="B1983" t="str">
            <v>雀巢原味奶精</v>
          </cell>
          <cell r="C1983" t="str">
            <v>台灣雀巢股份有限公司</v>
          </cell>
          <cell r="D1983" t="str">
            <v>453G/罐</v>
          </cell>
          <cell r="E1983" t="str">
            <v>現購王哥</v>
          </cell>
          <cell r="F1983" t="str">
            <v>罐</v>
          </cell>
        </row>
        <row r="1984">
          <cell r="B1984" t="str">
            <v>雀巢果凍粉</v>
          </cell>
          <cell r="C1984" t="str">
            <v>台灣雀巢股份有限公司</v>
          </cell>
          <cell r="D1984" t="str">
            <v>300G/包</v>
          </cell>
          <cell r="E1984" t="str">
            <v>現購王哥</v>
          </cell>
          <cell r="F1984" t="str">
            <v>包</v>
          </cell>
        </row>
        <row r="1985">
          <cell r="B1985" t="str">
            <v>雀巢奶精</v>
          </cell>
          <cell r="C1985" t="str">
            <v>台灣雀巢股份有限公司</v>
          </cell>
          <cell r="D1985" t="str">
            <v>包/1KG</v>
          </cell>
          <cell r="E1985" t="str">
            <v>現購王哥</v>
          </cell>
          <cell r="F1985" t="str">
            <v>包</v>
          </cell>
        </row>
        <row r="1986">
          <cell r="B1986" t="str">
            <v>雀巢即溶奶粉</v>
          </cell>
          <cell r="C1986" t="str">
            <v>台灣雀巢股份有限公司</v>
          </cell>
          <cell r="D1986" t="str">
            <v>1.8KG/罐</v>
          </cell>
          <cell r="E1986" t="str">
            <v>現購王哥</v>
          </cell>
          <cell r="F1986" t="str">
            <v>罐</v>
          </cell>
        </row>
        <row r="1987">
          <cell r="B1987" t="str">
            <v>雀巢成長奶粉</v>
          </cell>
          <cell r="C1987" t="str">
            <v>台灣雀巢股份有限公司</v>
          </cell>
          <cell r="D1987" t="str">
            <v>1.8K/罐</v>
          </cell>
          <cell r="E1987" t="str">
            <v>現購王哥</v>
          </cell>
          <cell r="F1987" t="str">
            <v>罐</v>
          </cell>
        </row>
        <row r="1988">
          <cell r="B1988" t="str">
            <v>海鮮醬397G</v>
          </cell>
          <cell r="D1988" t="str">
            <v>罐/397G</v>
          </cell>
          <cell r="E1988" t="str">
            <v>定翔</v>
          </cell>
          <cell r="F1988" t="str">
            <v>罐</v>
          </cell>
        </row>
        <row r="1989">
          <cell r="B1989" t="str">
            <v>李錦記海鮮醬</v>
          </cell>
          <cell r="D1989" t="str">
            <v>桶/2.2KG</v>
          </cell>
          <cell r="E1989" t="str">
            <v>定翔</v>
          </cell>
          <cell r="F1989" t="str">
            <v>桶</v>
          </cell>
        </row>
        <row r="1990">
          <cell r="B1990" t="str">
            <v>海山醬3.4K</v>
          </cell>
          <cell r="C1990" t="str">
            <v>大安工研食品工廠股份有限公司</v>
          </cell>
          <cell r="D1990" t="str">
            <v>3.4K*6/箱</v>
          </cell>
          <cell r="E1990" t="str">
            <v>全國</v>
          </cell>
          <cell r="F1990" t="str">
            <v>瓶</v>
          </cell>
        </row>
        <row r="1991">
          <cell r="B1991" t="str">
            <v>海山醬560G</v>
          </cell>
          <cell r="E1991" t="str">
            <v>定翔</v>
          </cell>
          <cell r="F1991" t="str">
            <v>瓶</v>
          </cell>
        </row>
        <row r="1992">
          <cell r="B1992" t="str">
            <v>N水果塔</v>
          </cell>
          <cell r="C1992" t="str">
            <v>生楓西點麵包店</v>
          </cell>
          <cell r="E1992" t="str">
            <v>生楓</v>
          </cell>
          <cell r="F1992" t="str">
            <v>個</v>
          </cell>
        </row>
        <row r="1993">
          <cell r="B1993" t="str">
            <v>春捲皮600G</v>
          </cell>
          <cell r="C1993" t="str">
            <v>太順行</v>
          </cell>
          <cell r="D1993" t="str">
            <v>包/1斤</v>
          </cell>
          <cell r="E1993" t="str">
            <v>太順</v>
          </cell>
          <cell r="F1993" t="str">
            <v>包</v>
          </cell>
        </row>
        <row r="1994">
          <cell r="B1994" t="str">
            <v>春捲皮</v>
          </cell>
          <cell r="C1994" t="str">
            <v>太順行</v>
          </cell>
          <cell r="E1994" t="str">
            <v>太順</v>
          </cell>
          <cell r="F1994" t="str">
            <v>張</v>
          </cell>
        </row>
        <row r="1995">
          <cell r="B1995" t="str">
            <v>金蘭麵筋396G</v>
          </cell>
          <cell r="C1995" t="str">
            <v>金蘭食品股份有限公司</v>
          </cell>
          <cell r="D1995" t="str">
            <v>箱/12入</v>
          </cell>
          <cell r="E1995" t="str">
            <v>定翔</v>
          </cell>
          <cell r="F1995" t="str">
            <v>罐</v>
          </cell>
        </row>
        <row r="1996">
          <cell r="B1996" t="str">
            <v>金蘭脆瓜396G</v>
          </cell>
          <cell r="C1996" t="str">
            <v>金蘭食品股份有限公司</v>
          </cell>
          <cell r="E1996" t="str">
            <v>定翔</v>
          </cell>
          <cell r="F1996" t="str">
            <v>罐</v>
          </cell>
        </row>
        <row r="1997">
          <cell r="B1997" t="str">
            <v>金蘭菜心396G</v>
          </cell>
          <cell r="C1997" t="str">
            <v>金蘭食品股份有限公司</v>
          </cell>
          <cell r="E1997" t="str">
            <v>定翔</v>
          </cell>
          <cell r="F1997" t="str">
            <v>罐</v>
          </cell>
        </row>
        <row r="1998">
          <cell r="B1998" t="str">
            <v>果凍粉(草莓</v>
          </cell>
          <cell r="D1998" t="str">
            <v>1k</v>
          </cell>
          <cell r="E1998" t="str">
            <v>現購王哥</v>
          </cell>
          <cell r="F1998" t="str">
            <v>包</v>
          </cell>
        </row>
        <row r="1999">
          <cell r="B1999" t="str">
            <v>果凍粉1K</v>
          </cell>
          <cell r="E1999" t="str">
            <v>現購王哥</v>
          </cell>
          <cell r="F1999" t="str">
            <v>包</v>
          </cell>
        </row>
        <row r="2000">
          <cell r="B2000" t="str">
            <v>洋菜粉</v>
          </cell>
          <cell r="D2000" t="str">
            <v>10G</v>
          </cell>
          <cell r="E2000" t="str">
            <v>德怡</v>
          </cell>
          <cell r="F2000" t="str">
            <v>包</v>
          </cell>
        </row>
        <row r="2001">
          <cell r="B2001" t="str">
            <v>愛玉籽</v>
          </cell>
          <cell r="E2001" t="str">
            <v>現購王哥</v>
          </cell>
          <cell r="F2001" t="str">
            <v>KG</v>
          </cell>
        </row>
        <row r="2002">
          <cell r="B2002" t="str">
            <v>布丁粉(雞蛋</v>
          </cell>
          <cell r="D2002" t="str">
            <v>1k/包</v>
          </cell>
          <cell r="E2002" t="str">
            <v>德怡</v>
          </cell>
          <cell r="F2002" t="str">
            <v>包</v>
          </cell>
        </row>
        <row r="2003">
          <cell r="B2003" t="str">
            <v>布丁粉(巧克力</v>
          </cell>
          <cell r="D2003" t="str">
            <v>1K/包</v>
          </cell>
          <cell r="E2003" t="str">
            <v>德怡</v>
          </cell>
          <cell r="F2003" t="str">
            <v>包</v>
          </cell>
        </row>
        <row r="2004">
          <cell r="B2004" t="str">
            <v>布丁粉(草莓</v>
          </cell>
          <cell r="D2004" t="str">
            <v>1K/包</v>
          </cell>
          <cell r="E2004" t="str">
            <v>德怡</v>
          </cell>
          <cell r="F2004" t="str">
            <v>包</v>
          </cell>
        </row>
        <row r="2005">
          <cell r="B2005" t="str">
            <v>布丁粉(鮮奶</v>
          </cell>
          <cell r="E2005" t="str">
            <v>德怡</v>
          </cell>
          <cell r="F2005" t="str">
            <v>包</v>
          </cell>
        </row>
        <row r="2006">
          <cell r="B2006" t="str">
            <v>吉比花生醬</v>
          </cell>
          <cell r="C2006" t="str">
            <v>台灣大昌華嘉股份有限公司</v>
          </cell>
          <cell r="D2006" t="str">
            <v>大;有顆粒</v>
          </cell>
          <cell r="E2006" t="str">
            <v>現購王哥</v>
          </cell>
          <cell r="F2006" t="str">
            <v>罐</v>
          </cell>
        </row>
        <row r="2007">
          <cell r="B2007" t="str">
            <v>吉比花生醬340G</v>
          </cell>
          <cell r="C2007" t="str">
            <v>台灣大昌華嘉股份有限公司</v>
          </cell>
          <cell r="D2007" t="str">
            <v>有顆粒</v>
          </cell>
          <cell r="E2007" t="str">
            <v>現購王哥</v>
          </cell>
          <cell r="F2007" t="str">
            <v>罐</v>
          </cell>
        </row>
        <row r="2008">
          <cell r="B2008" t="str">
            <v>金蘭花生麵筋</v>
          </cell>
          <cell r="C2008" t="str">
            <v>金蘭食品股份有限公司</v>
          </cell>
          <cell r="D2008" t="str">
            <v>396G/罐</v>
          </cell>
          <cell r="E2008" t="str">
            <v>定翔</v>
          </cell>
          <cell r="F2008" t="str">
            <v>罐</v>
          </cell>
        </row>
        <row r="2009">
          <cell r="B2009" t="str">
            <v>草莓果醬450G</v>
          </cell>
          <cell r="E2009" t="str">
            <v>定翔</v>
          </cell>
          <cell r="F2009" t="str">
            <v>罐</v>
          </cell>
        </row>
        <row r="2010">
          <cell r="B2010" t="str">
            <v>葡萄果醬</v>
          </cell>
          <cell r="E2010" t="str">
            <v>現購王哥</v>
          </cell>
          <cell r="F2010" t="str">
            <v>罐</v>
          </cell>
        </row>
        <row r="2011">
          <cell r="B2011" t="str">
            <v>巧克力醬900G</v>
          </cell>
          <cell r="E2011" t="str">
            <v>德怡</v>
          </cell>
          <cell r="F2011" t="str">
            <v>罐</v>
          </cell>
        </row>
        <row r="2012">
          <cell r="B2012" t="str">
            <v>巧克力醬</v>
          </cell>
          <cell r="E2012" t="str">
            <v>現購王哥</v>
          </cell>
          <cell r="F2012" t="str">
            <v>罐</v>
          </cell>
        </row>
        <row r="2013">
          <cell r="B2013" t="str">
            <v>金蘭醬油1.5L</v>
          </cell>
          <cell r="C2013" t="str">
            <v>金蘭食品股份有限公司</v>
          </cell>
          <cell r="D2013" t="str">
            <v>1.5L/6罐</v>
          </cell>
          <cell r="E2013" t="str">
            <v>日陞</v>
          </cell>
          <cell r="F2013" t="str">
            <v>瓶</v>
          </cell>
        </row>
        <row r="2014">
          <cell r="B2014" t="str">
            <v>玫瑰花瓣</v>
          </cell>
          <cell r="E2014" t="str">
            <v>現購王哥</v>
          </cell>
          <cell r="F2014" t="str">
            <v>KG</v>
          </cell>
        </row>
        <row r="2015">
          <cell r="B2015" t="str">
            <v>N乾菊花</v>
          </cell>
          <cell r="E2015" t="str">
            <v>定翔</v>
          </cell>
          <cell r="F2015" t="str">
            <v>KG</v>
          </cell>
        </row>
        <row r="2016">
          <cell r="B2016" t="str">
            <v>茉莉花瓣</v>
          </cell>
          <cell r="E2016" t="str">
            <v>現購王哥</v>
          </cell>
          <cell r="F2016" t="str">
            <v>KG</v>
          </cell>
        </row>
        <row r="2017">
          <cell r="B2017" t="str">
            <v>義美高纖蘇打餅</v>
          </cell>
          <cell r="C2017" t="str">
            <v>義美食品股份有限公司</v>
          </cell>
          <cell r="E2017" t="str">
            <v>現購王哥</v>
          </cell>
          <cell r="F2017" t="str">
            <v>盒</v>
          </cell>
        </row>
        <row r="2018">
          <cell r="B2018" t="str">
            <v>義美蘇打餅乾</v>
          </cell>
          <cell r="C2018" t="str">
            <v>義美食品股份有限公司</v>
          </cell>
          <cell r="E2018" t="str">
            <v>現購王哥</v>
          </cell>
          <cell r="F2018" t="str">
            <v>盒</v>
          </cell>
        </row>
        <row r="2019">
          <cell r="B2019" t="str">
            <v>義美銅鑼燒</v>
          </cell>
          <cell r="C2019" t="str">
            <v>義美食品股份有限公司</v>
          </cell>
          <cell r="E2019" t="str">
            <v>現購王哥</v>
          </cell>
          <cell r="F2019" t="str">
            <v>個</v>
          </cell>
        </row>
        <row r="2020">
          <cell r="B2020" t="str">
            <v>義美煎餅</v>
          </cell>
          <cell r="C2020" t="str">
            <v>義美食品股份有限公司</v>
          </cell>
          <cell r="D2020" t="str">
            <v>150G/盒</v>
          </cell>
          <cell r="E2020" t="str">
            <v>現購王哥</v>
          </cell>
          <cell r="F2020" t="str">
            <v>盒</v>
          </cell>
        </row>
        <row r="2021">
          <cell r="B2021" t="str">
            <v>貝兒樂高鈣奶粉</v>
          </cell>
          <cell r="D2021" t="str">
            <v>500G/罐</v>
          </cell>
          <cell r="E2021" t="str">
            <v>現購王哥</v>
          </cell>
          <cell r="F2021" t="str">
            <v>罐</v>
          </cell>
        </row>
        <row r="2022">
          <cell r="B2022" t="str">
            <v>N菠蘿可頌25元</v>
          </cell>
          <cell r="C2022" t="str">
            <v>統一企業股份有限公司</v>
          </cell>
          <cell r="E2022" t="str">
            <v>芃呈</v>
          </cell>
          <cell r="F2022" t="str">
            <v>個</v>
          </cell>
        </row>
        <row r="2023">
          <cell r="B2023" t="str">
            <v>N統一蜜雪蛋糕</v>
          </cell>
          <cell r="C2023" t="str">
            <v>統一企業股份有限公司</v>
          </cell>
          <cell r="E2023" t="str">
            <v>芃呈</v>
          </cell>
          <cell r="F2023" t="str">
            <v>個</v>
          </cell>
        </row>
        <row r="2024">
          <cell r="B2024" t="str">
            <v>N統一奶酥派司</v>
          </cell>
          <cell r="C2024" t="str">
            <v>統一企業股份有限公司</v>
          </cell>
          <cell r="E2024" t="str">
            <v>芃呈</v>
          </cell>
          <cell r="F2024" t="str">
            <v>個</v>
          </cell>
        </row>
        <row r="2025">
          <cell r="B2025" t="str">
            <v>巧克力捲35元</v>
          </cell>
          <cell r="C2025" t="str">
            <v>統一企業股份有限公司</v>
          </cell>
          <cell r="E2025" t="str">
            <v>芃呈</v>
          </cell>
          <cell r="F2025" t="str">
            <v>個</v>
          </cell>
        </row>
        <row r="2026">
          <cell r="B2026" t="str">
            <v>雞蛋牛奶捲35元</v>
          </cell>
          <cell r="E2026" t="str">
            <v>芃呈</v>
          </cell>
          <cell r="F2026" t="str">
            <v>個</v>
          </cell>
        </row>
        <row r="2027">
          <cell r="B2027" t="str">
            <v>N青蔥起士35元</v>
          </cell>
          <cell r="E2027" t="str">
            <v>芃呈</v>
          </cell>
          <cell r="F2027" t="str">
            <v>個</v>
          </cell>
        </row>
        <row r="2028">
          <cell r="B2028" t="str">
            <v>義美巧克力派</v>
          </cell>
          <cell r="C2028" t="str">
            <v>義美食品股份有限公司</v>
          </cell>
          <cell r="E2028" t="str">
            <v>現購王哥</v>
          </cell>
          <cell r="F2028" t="str">
            <v>包</v>
          </cell>
        </row>
        <row r="2029">
          <cell r="B2029" t="str">
            <v>義美豆奶250CC</v>
          </cell>
          <cell r="C2029" t="str">
            <v>義美食品股份有限公司</v>
          </cell>
          <cell r="E2029" t="str">
            <v>祥美</v>
          </cell>
          <cell r="F2029" t="str">
            <v>瓶</v>
          </cell>
        </row>
        <row r="2030">
          <cell r="B2030" t="str">
            <v>義美圓餐包5入</v>
          </cell>
          <cell r="C2030" t="str">
            <v>義美食品股份有限公司</v>
          </cell>
          <cell r="E2030" t="str">
            <v>現購王哥</v>
          </cell>
          <cell r="F2030" t="str">
            <v>包</v>
          </cell>
        </row>
        <row r="2031">
          <cell r="B2031" t="str">
            <v>義美蛋捲</v>
          </cell>
          <cell r="C2031" t="str">
            <v>義美食品股份有限公司</v>
          </cell>
          <cell r="E2031" t="str">
            <v>現購王哥</v>
          </cell>
          <cell r="F2031" t="str">
            <v>盒</v>
          </cell>
        </row>
        <row r="2032">
          <cell r="B2032" t="str">
            <v>N培根麵包</v>
          </cell>
          <cell r="C2032" t="str">
            <v>生楓西點麵包店</v>
          </cell>
          <cell r="E2032" t="str">
            <v>生楓</v>
          </cell>
          <cell r="F2032" t="str">
            <v>個</v>
          </cell>
        </row>
        <row r="2033">
          <cell r="B2033" t="str">
            <v>N素燻鵝</v>
          </cell>
          <cell r="C2033" t="str">
            <v>宏旭食品企業有限公司</v>
          </cell>
          <cell r="E2033" t="str">
            <v>宏旭</v>
          </cell>
          <cell r="F2033" t="str">
            <v>KG</v>
          </cell>
        </row>
        <row r="2034">
          <cell r="B2034" t="str">
            <v>素可樂餅</v>
          </cell>
          <cell r="E2034" t="str">
            <v>聯宏</v>
          </cell>
          <cell r="F2034" t="str">
            <v>個</v>
          </cell>
        </row>
        <row r="2035">
          <cell r="B2035" t="str">
            <v>果凍桶</v>
          </cell>
          <cell r="D2035" t="str">
            <v>840G</v>
          </cell>
          <cell r="E2035" t="str">
            <v>現購王哥</v>
          </cell>
          <cell r="F2035" t="str">
            <v>桶</v>
          </cell>
        </row>
        <row r="2036">
          <cell r="B2036" t="str">
            <v>金幣巧克力</v>
          </cell>
          <cell r="E2036" t="str">
            <v>現購王哥</v>
          </cell>
          <cell r="F2036" t="str">
            <v>KG</v>
          </cell>
        </row>
        <row r="2037">
          <cell r="B2037" t="str">
            <v>小魚兒巧克力</v>
          </cell>
          <cell r="E2037" t="str">
            <v>現購王哥</v>
          </cell>
          <cell r="F2037" t="str">
            <v>KG</v>
          </cell>
        </row>
        <row r="2038">
          <cell r="B2038" t="str">
            <v>元寶巧克力</v>
          </cell>
          <cell r="E2038" t="str">
            <v>現購王哥</v>
          </cell>
          <cell r="F2038" t="str">
            <v>KG</v>
          </cell>
        </row>
        <row r="2039">
          <cell r="B2039" t="str">
            <v>甜年糕</v>
          </cell>
          <cell r="C2039" t="str">
            <v>太順行</v>
          </cell>
          <cell r="E2039" t="str">
            <v>太順</v>
          </cell>
          <cell r="F2039" t="str">
            <v>個</v>
          </cell>
        </row>
        <row r="2040">
          <cell r="B2040" t="str">
            <v>發糕(小</v>
          </cell>
          <cell r="C2040" t="str">
            <v>滿記食品行</v>
          </cell>
          <cell r="E2040" t="str">
            <v>太順</v>
          </cell>
          <cell r="F2040" t="str">
            <v>個</v>
          </cell>
        </row>
        <row r="2041">
          <cell r="B2041" t="str">
            <v>N豆沙餡</v>
          </cell>
          <cell r="C2041" t="str">
            <v>生楓西點麵包店</v>
          </cell>
          <cell r="E2041" t="str">
            <v>生楓</v>
          </cell>
          <cell r="F2041" t="str">
            <v>KG</v>
          </cell>
        </row>
        <row r="2042">
          <cell r="B2042" t="str">
            <v>豐年果糖500G</v>
          </cell>
          <cell r="E2042" t="str">
            <v>定翔</v>
          </cell>
          <cell r="F2042" t="str">
            <v>瓶</v>
          </cell>
        </row>
        <row r="2043">
          <cell r="B2043" t="str">
            <v>細砂糖1K</v>
          </cell>
          <cell r="E2043" t="str">
            <v>日陞</v>
          </cell>
          <cell r="F2043" t="str">
            <v>包</v>
          </cell>
        </row>
        <row r="2044">
          <cell r="B2044" t="str">
            <v>營養口糧</v>
          </cell>
          <cell r="E2044" t="str">
            <v>現購王哥</v>
          </cell>
          <cell r="F2044" t="str">
            <v>包</v>
          </cell>
        </row>
        <row r="2045">
          <cell r="B2045" t="str">
            <v>可口奶滋</v>
          </cell>
          <cell r="C2045" t="str">
            <v>台灣億滋股份有限公司</v>
          </cell>
          <cell r="E2045" t="str">
            <v>現購王哥</v>
          </cell>
          <cell r="F2045" t="str">
            <v>盒</v>
          </cell>
        </row>
        <row r="2046">
          <cell r="B2046" t="str">
            <v>香蕉油</v>
          </cell>
          <cell r="E2046" t="str">
            <v>現購王哥</v>
          </cell>
          <cell r="F2046" t="str">
            <v>KG</v>
          </cell>
        </row>
        <row r="2047">
          <cell r="B2047" t="str">
            <v>棒棒糖</v>
          </cell>
          <cell r="E2047" t="str">
            <v>現購王哥</v>
          </cell>
          <cell r="F2047" t="str">
            <v>支</v>
          </cell>
        </row>
        <row r="2048">
          <cell r="B2048" t="str">
            <v>石斛蘭</v>
          </cell>
          <cell r="D2048" t="str">
            <v>根/約6朵入</v>
          </cell>
          <cell r="E2048" t="str">
            <v>現購雨宸</v>
          </cell>
          <cell r="F2048" t="str">
            <v>根</v>
          </cell>
        </row>
        <row r="2049">
          <cell r="B2049" t="str">
            <v>N台畜香腸(大</v>
          </cell>
          <cell r="C2049" t="str">
            <v>台灣農畜產工業股份有限公司</v>
          </cell>
          <cell r="E2049" t="str">
            <v>台薪</v>
          </cell>
          <cell r="F2049" t="str">
            <v>條</v>
          </cell>
        </row>
        <row r="2050">
          <cell r="B2050" t="str">
            <v>奇美叉燒包100G</v>
          </cell>
          <cell r="C2050" t="str">
            <v>奇美食品股份有限公司</v>
          </cell>
          <cell r="D2050" t="str">
            <v>100G</v>
          </cell>
          <cell r="E2050" t="str">
            <v>祥亮</v>
          </cell>
          <cell r="F2050" t="str">
            <v>個</v>
          </cell>
        </row>
        <row r="2051">
          <cell r="B2051" t="str">
            <v>龍鳳小饅頭原味</v>
          </cell>
          <cell r="C2051" t="str">
            <v>台灣欣榮食品股份有限公司</v>
          </cell>
          <cell r="D2051" t="str">
            <v>20G/40入</v>
          </cell>
          <cell r="E2051" t="str">
            <v>祥亮</v>
          </cell>
          <cell r="F2051" t="str">
            <v>個</v>
          </cell>
        </row>
        <row r="2052">
          <cell r="B2052" t="str">
            <v>黑胡椒大排85G</v>
          </cell>
          <cell r="D2052" t="str">
            <v>6K/70入</v>
          </cell>
          <cell r="E2052" t="str">
            <v>現購</v>
          </cell>
          <cell r="F2052" t="str">
            <v>片</v>
          </cell>
        </row>
        <row r="2053">
          <cell r="B2053" t="str">
            <v>台畜肉鬆20G</v>
          </cell>
          <cell r="C2053" t="str">
            <v>台灣農畜產工業股份有限公司</v>
          </cell>
          <cell r="E2053" t="str">
            <v>台薪</v>
          </cell>
          <cell r="F2053" t="str">
            <v>包</v>
          </cell>
        </row>
        <row r="2054">
          <cell r="B2054" t="str">
            <v>帶骨大排75G(拍</v>
          </cell>
          <cell r="C2054" t="str">
            <v>嘉一香食品股份有限公司</v>
          </cell>
          <cell r="D2054" t="str">
            <v>拍過</v>
          </cell>
          <cell r="E2054" t="str">
            <v>嘉一香</v>
          </cell>
          <cell r="F2054" t="str">
            <v>KG</v>
          </cell>
          <cell r="H2054" t="str">
            <v>CAS台灣優良農產品</v>
          </cell>
          <cell r="I2054" t="str">
            <v>017802</v>
          </cell>
        </row>
        <row r="2055">
          <cell r="B2055" t="str">
            <v>肉柳</v>
          </cell>
          <cell r="C2055" t="str">
            <v>聯盛豬肉行</v>
          </cell>
          <cell r="D2055" t="str">
            <v>1.2*1.2*6</v>
          </cell>
          <cell r="E2055" t="str">
            <v>聯盛</v>
          </cell>
          <cell r="F2055" t="str">
            <v>KG</v>
          </cell>
        </row>
        <row r="2056">
          <cell r="B2056" t="str">
            <v>肉絲</v>
          </cell>
          <cell r="C2056" t="str">
            <v>民辰肉品有限公司</v>
          </cell>
          <cell r="E2056" t="str">
            <v>民辰</v>
          </cell>
          <cell r="F2056" t="str">
            <v>KG</v>
          </cell>
        </row>
        <row r="2057">
          <cell r="B2057" t="str">
            <v>肉絲</v>
          </cell>
          <cell r="C2057" t="str">
            <v>復進企業股份有限公司</v>
          </cell>
          <cell r="E2057" t="str">
            <v>復進</v>
          </cell>
          <cell r="F2057" t="str">
            <v>KG</v>
          </cell>
          <cell r="H2057" t="str">
            <v>CAS台灣優良農產品</v>
          </cell>
          <cell r="I2057" t="str">
            <v>016302</v>
          </cell>
        </row>
        <row r="2058">
          <cell r="B2058" t="str">
            <v>肉柳</v>
          </cell>
          <cell r="C2058" t="str">
            <v>民辰肉品有限公司</v>
          </cell>
          <cell r="D2058" t="str">
            <v>1.2*1.2*6</v>
          </cell>
          <cell r="E2058" t="str">
            <v>民辰</v>
          </cell>
          <cell r="F2058" t="str">
            <v>KG</v>
          </cell>
        </row>
        <row r="2059">
          <cell r="B2059" t="str">
            <v>N肉絲12K</v>
          </cell>
          <cell r="C2059" t="str">
            <v>普惠食品企業有限公司</v>
          </cell>
          <cell r="D2059" t="str">
            <v>件/12KG</v>
          </cell>
          <cell r="E2059" t="str">
            <v>普惠</v>
          </cell>
          <cell r="F2059" t="str">
            <v>件</v>
          </cell>
        </row>
        <row r="2060">
          <cell r="B2060" t="str">
            <v>肉絲</v>
          </cell>
          <cell r="C2060" t="str">
            <v>香里食品企業有限公司</v>
          </cell>
          <cell r="E2060" t="str">
            <v>香里</v>
          </cell>
          <cell r="F2060" t="str">
            <v>KG</v>
          </cell>
          <cell r="H2060" t="str">
            <v>CAS台灣優良農產品</v>
          </cell>
          <cell r="I2060" t="str">
            <v>015202</v>
          </cell>
        </row>
        <row r="2061">
          <cell r="B2061" t="str">
            <v>絞上肉</v>
          </cell>
          <cell r="C2061" t="str">
            <v>永軒食品有限公司</v>
          </cell>
          <cell r="E2061" t="str">
            <v>永軒</v>
          </cell>
          <cell r="F2061" t="str">
            <v>KG</v>
          </cell>
        </row>
        <row r="2062">
          <cell r="B2062" t="str">
            <v>肉柳</v>
          </cell>
          <cell r="C2062" t="str">
            <v>嘉一香食品股份有限公司</v>
          </cell>
          <cell r="D2062" t="str">
            <v>1*1*7</v>
          </cell>
          <cell r="E2062" t="str">
            <v>嘉一香</v>
          </cell>
          <cell r="F2062" t="str">
            <v>KG</v>
          </cell>
          <cell r="H2062" t="str">
            <v>CAS台灣優良農產品</v>
          </cell>
          <cell r="I2062" t="str">
            <v>017802</v>
          </cell>
        </row>
        <row r="2063">
          <cell r="B2063" t="str">
            <v>肉絲</v>
          </cell>
          <cell r="C2063" t="str">
            <v>永軒食品有限公司</v>
          </cell>
          <cell r="E2063" t="str">
            <v>永軒</v>
          </cell>
          <cell r="F2063" t="str">
            <v>KG</v>
          </cell>
        </row>
        <row r="2064">
          <cell r="B2064" t="str">
            <v>N肉絲</v>
          </cell>
          <cell r="C2064" t="str">
            <v>和榮意食品有限公司</v>
          </cell>
          <cell r="E2064" t="str">
            <v>和榮意</v>
          </cell>
          <cell r="F2064" t="str">
            <v>KG</v>
          </cell>
          <cell r="H2064" t="str">
            <v>CAS台灣優良農產品</v>
          </cell>
          <cell r="I2064" t="str">
            <v>013502</v>
          </cell>
        </row>
        <row r="2065">
          <cell r="B2065" t="str">
            <v>後腿肉絲</v>
          </cell>
          <cell r="C2065" t="str">
            <v>民辰肉品有限公司</v>
          </cell>
          <cell r="E2065" t="str">
            <v>民辰</v>
          </cell>
          <cell r="F2065" t="str">
            <v>KG</v>
          </cell>
        </row>
        <row r="2066">
          <cell r="B2066" t="str">
            <v>N瘦肉絲</v>
          </cell>
          <cell r="C2066" t="str">
            <v>普惠食品企業有限公司</v>
          </cell>
          <cell r="E2066" t="str">
            <v>普惠</v>
          </cell>
          <cell r="F2066" t="str">
            <v>KG</v>
          </cell>
        </row>
        <row r="2067">
          <cell r="B2067" t="str">
            <v>瘦肉絲</v>
          </cell>
          <cell r="C2067" t="str">
            <v>永軒食品有限公司</v>
          </cell>
          <cell r="E2067" t="str">
            <v>永軒</v>
          </cell>
          <cell r="F2067" t="str">
            <v>KG</v>
          </cell>
        </row>
        <row r="2068">
          <cell r="B2068" t="str">
            <v>瘦肉絲</v>
          </cell>
          <cell r="C2068" t="str">
            <v>香里食品企業有限公司</v>
          </cell>
          <cell r="E2068" t="str">
            <v>香里</v>
          </cell>
          <cell r="F2068" t="str">
            <v>KG</v>
          </cell>
          <cell r="H2068" t="str">
            <v>CAS台灣優良農產品</v>
          </cell>
          <cell r="I2068" t="str">
            <v>015202</v>
          </cell>
        </row>
        <row r="2069">
          <cell r="B2069" t="str">
            <v>後腿肉柳</v>
          </cell>
          <cell r="C2069" t="str">
            <v>復進企業股份有限公司</v>
          </cell>
          <cell r="E2069" t="str">
            <v>復進</v>
          </cell>
          <cell r="F2069" t="str">
            <v>KG</v>
          </cell>
          <cell r="H2069" t="str">
            <v>CAS台灣優良農產品</v>
          </cell>
          <cell r="I2069" t="str">
            <v>016302</v>
          </cell>
        </row>
        <row r="2070">
          <cell r="B2070" t="str">
            <v>肉絲</v>
          </cell>
          <cell r="C2070" t="str">
            <v>台灣糖業股份有限公司</v>
          </cell>
          <cell r="E2070" t="str">
            <v>台糖</v>
          </cell>
          <cell r="F2070" t="str">
            <v>KG</v>
          </cell>
          <cell r="H2070" t="str">
            <v>CAS台灣優良農產品</v>
          </cell>
          <cell r="I2070" t="str">
            <v>014702</v>
          </cell>
        </row>
        <row r="2071">
          <cell r="B2071" t="str">
            <v>瘦肉絲</v>
          </cell>
          <cell r="C2071" t="str">
            <v>嘉一香食品股份有限公司</v>
          </cell>
          <cell r="E2071" t="str">
            <v>嘉一香</v>
          </cell>
          <cell r="F2071" t="str">
            <v>KG</v>
          </cell>
          <cell r="H2071" t="str">
            <v>CAS台灣優良農產品</v>
          </cell>
          <cell r="I2071" t="str">
            <v>017802</v>
          </cell>
        </row>
        <row r="2072">
          <cell r="B2072" t="str">
            <v>低脂肉絲</v>
          </cell>
          <cell r="C2072" t="str">
            <v>復進企業股份有限公司</v>
          </cell>
          <cell r="E2072" t="str">
            <v>復進</v>
          </cell>
          <cell r="F2072" t="str">
            <v>KG</v>
          </cell>
          <cell r="H2072" t="str">
            <v>CAS台灣優良農產品</v>
          </cell>
          <cell r="I2072" t="str">
            <v>016302</v>
          </cell>
        </row>
        <row r="2073">
          <cell r="B2073" t="str">
            <v>N絞肉(粗</v>
          </cell>
          <cell r="D2073" t="str">
            <v>津谷</v>
          </cell>
          <cell r="E2073" t="str">
            <v>佳晉</v>
          </cell>
          <cell r="F2073" t="str">
            <v>KG</v>
          </cell>
        </row>
        <row r="2074">
          <cell r="B2074" t="str">
            <v>低脂肉絲</v>
          </cell>
          <cell r="C2074" t="str">
            <v>嘉一香食品股份有限公司</v>
          </cell>
          <cell r="E2074" t="str">
            <v>嘉一香</v>
          </cell>
          <cell r="F2074" t="str">
            <v>KG</v>
          </cell>
          <cell r="H2074" t="str">
            <v>CAS台灣優良農產品</v>
          </cell>
          <cell r="I2074" t="str">
            <v>017802</v>
          </cell>
        </row>
        <row r="2075">
          <cell r="B2075" t="str">
            <v>N肉丁</v>
          </cell>
          <cell r="C2075" t="str">
            <v>普惠食品企業有限公司</v>
          </cell>
          <cell r="E2075" t="str">
            <v>普惠</v>
          </cell>
          <cell r="F2075" t="str">
            <v>KG</v>
          </cell>
        </row>
        <row r="2076">
          <cell r="B2076" t="str">
            <v>肉丁</v>
          </cell>
          <cell r="C2076" t="str">
            <v>永軒食品有限公司</v>
          </cell>
          <cell r="E2076" t="str">
            <v>永軒</v>
          </cell>
          <cell r="F2076" t="str">
            <v>KG</v>
          </cell>
        </row>
        <row r="2077">
          <cell r="B2077" t="str">
            <v>肉丁</v>
          </cell>
          <cell r="C2077" t="str">
            <v>翔昇肉品批發商行</v>
          </cell>
          <cell r="E2077" t="str">
            <v>翔昇</v>
          </cell>
          <cell r="F2077" t="str">
            <v>KG</v>
          </cell>
        </row>
        <row r="2078">
          <cell r="B2078" t="str">
            <v>肉丁</v>
          </cell>
          <cell r="C2078" t="str">
            <v>民辰肉品有限公司</v>
          </cell>
          <cell r="E2078" t="str">
            <v>民辰</v>
          </cell>
          <cell r="F2078" t="str">
            <v>KG</v>
          </cell>
        </row>
        <row r="2079">
          <cell r="B2079" t="str">
            <v>肉丁</v>
          </cell>
          <cell r="C2079" t="str">
            <v>香里食品企業有限公司</v>
          </cell>
          <cell r="E2079" t="str">
            <v>香里</v>
          </cell>
          <cell r="F2079" t="str">
            <v>KG</v>
          </cell>
          <cell r="H2079" t="str">
            <v>CAS台灣優良農產品</v>
          </cell>
          <cell r="I2079" t="str">
            <v>015202</v>
          </cell>
        </row>
        <row r="2080">
          <cell r="B2080" t="str">
            <v>肉丁</v>
          </cell>
          <cell r="C2080" t="str">
            <v>嘉一香食品股份有限公司</v>
          </cell>
          <cell r="E2080" t="str">
            <v>嘉一香</v>
          </cell>
          <cell r="F2080" t="str">
            <v>KG</v>
          </cell>
          <cell r="H2080" t="str">
            <v>CAS台灣優良農產品</v>
          </cell>
          <cell r="I2080" t="str">
            <v>017002</v>
          </cell>
        </row>
        <row r="2081">
          <cell r="B2081" t="str">
            <v>上肉丁</v>
          </cell>
          <cell r="C2081" t="str">
            <v>民辰肉品有限公司</v>
          </cell>
          <cell r="E2081" t="str">
            <v>民辰</v>
          </cell>
          <cell r="F2081" t="str">
            <v>KG</v>
          </cell>
        </row>
        <row r="2082">
          <cell r="B2082" t="str">
            <v>肉丁3*3</v>
          </cell>
          <cell r="C2082" t="str">
            <v>嘉一香食品股份有限公司</v>
          </cell>
          <cell r="E2082" t="str">
            <v>嘉一香</v>
          </cell>
          <cell r="F2082" t="str">
            <v>KG</v>
          </cell>
          <cell r="H2082" t="str">
            <v>CAS台灣優良農產品</v>
          </cell>
          <cell r="I2082" t="str">
            <v>017002</v>
          </cell>
        </row>
        <row r="2083">
          <cell r="B2083" t="str">
            <v>肉丁</v>
          </cell>
          <cell r="C2083" t="str">
            <v>復進企業股份有限公司</v>
          </cell>
          <cell r="E2083" t="str">
            <v>復進</v>
          </cell>
          <cell r="F2083" t="str">
            <v>KG</v>
          </cell>
          <cell r="H2083" t="str">
            <v>CAS台灣優良農產品</v>
          </cell>
          <cell r="I2083" t="str">
            <v>016302</v>
          </cell>
        </row>
        <row r="2084">
          <cell r="B2084" t="str">
            <v>胛心肉</v>
          </cell>
          <cell r="C2084" t="str">
            <v>嘉一香食品股份有限公司</v>
          </cell>
          <cell r="E2084" t="str">
            <v>嘉一香</v>
          </cell>
          <cell r="F2084" t="str">
            <v>KG</v>
          </cell>
          <cell r="H2084" t="str">
            <v>CAS台灣優良農產品</v>
          </cell>
          <cell r="I2084" t="str">
            <v>017802</v>
          </cell>
        </row>
        <row r="2085">
          <cell r="B2085" t="str">
            <v>後腿肉丁</v>
          </cell>
          <cell r="C2085" t="str">
            <v>民辰肉品有限公司</v>
          </cell>
          <cell r="E2085" t="str">
            <v>民辰</v>
          </cell>
          <cell r="F2085" t="str">
            <v>KG</v>
          </cell>
        </row>
        <row r="2086">
          <cell r="B2086" t="str">
            <v>瘦肉丁</v>
          </cell>
          <cell r="C2086" t="str">
            <v>永軒食品有限公司</v>
          </cell>
          <cell r="E2086" t="str">
            <v>永軒</v>
          </cell>
          <cell r="F2086" t="str">
            <v>KG</v>
          </cell>
        </row>
        <row r="2087">
          <cell r="B2087" t="str">
            <v>香腸片3K</v>
          </cell>
          <cell r="C2087" t="str">
            <v>立大農畜興業股份有限公司</v>
          </cell>
          <cell r="E2087" t="str">
            <v>祥亮</v>
          </cell>
          <cell r="F2087" t="str">
            <v>包</v>
          </cell>
        </row>
        <row r="2088">
          <cell r="B2088" t="str">
            <v>後腿肉丁</v>
          </cell>
          <cell r="C2088" t="str">
            <v>復進企業股份有限公司</v>
          </cell>
          <cell r="E2088" t="str">
            <v>復進</v>
          </cell>
          <cell r="F2088" t="str">
            <v>KG</v>
          </cell>
          <cell r="H2088" t="str">
            <v>CAS台灣優良農產品</v>
          </cell>
          <cell r="I2088" t="str">
            <v>016302</v>
          </cell>
        </row>
        <row r="2089">
          <cell r="B2089" t="str">
            <v>N瘦肉丁</v>
          </cell>
          <cell r="C2089" t="str">
            <v>普惠食品企業有限公司</v>
          </cell>
          <cell r="E2089" t="str">
            <v>普惠</v>
          </cell>
          <cell r="F2089" t="str">
            <v>KG</v>
          </cell>
        </row>
        <row r="2090">
          <cell r="B2090" t="str">
            <v>瘦肉丁</v>
          </cell>
          <cell r="C2090" t="str">
            <v>香里食品企業有限公司</v>
          </cell>
          <cell r="E2090" t="str">
            <v>香里</v>
          </cell>
          <cell r="F2090" t="str">
            <v>KG</v>
          </cell>
          <cell r="H2090" t="str">
            <v>CAS台灣優良農產品</v>
          </cell>
          <cell r="I2090" t="str">
            <v>015202</v>
          </cell>
        </row>
        <row r="2091">
          <cell r="B2091" t="str">
            <v>瘦肉丁</v>
          </cell>
          <cell r="C2091" t="str">
            <v>台灣糖業股份有限公司</v>
          </cell>
          <cell r="E2091" t="str">
            <v>台糖</v>
          </cell>
          <cell r="F2091" t="str">
            <v>KG</v>
          </cell>
          <cell r="H2091" t="str">
            <v>CAS台灣優良農產品</v>
          </cell>
          <cell r="I2091" t="str">
            <v>014702</v>
          </cell>
        </row>
        <row r="2092">
          <cell r="B2092" t="str">
            <v>肉丁</v>
          </cell>
          <cell r="C2092" t="str">
            <v>聯盛豬肉行</v>
          </cell>
          <cell r="E2092" t="str">
            <v>聯盛</v>
          </cell>
          <cell r="F2092" t="str">
            <v>KG</v>
          </cell>
        </row>
        <row r="2093">
          <cell r="B2093" t="str">
            <v>瘦肉絲</v>
          </cell>
          <cell r="C2093" t="str">
            <v>民辰肉品有限公司</v>
          </cell>
          <cell r="E2093" t="str">
            <v>民辰</v>
          </cell>
          <cell r="F2093" t="str">
            <v>KG</v>
          </cell>
        </row>
        <row r="2094">
          <cell r="B2094" t="str">
            <v>肉絲</v>
          </cell>
          <cell r="C2094" t="str">
            <v>聯盛豬肉行</v>
          </cell>
          <cell r="E2094" t="str">
            <v>聯盛</v>
          </cell>
          <cell r="F2094" t="str">
            <v>KG</v>
          </cell>
        </row>
        <row r="2095">
          <cell r="B2095" t="str">
            <v>絞肉</v>
          </cell>
          <cell r="C2095" t="str">
            <v>民辰肉品有限公司</v>
          </cell>
          <cell r="E2095" t="str">
            <v>民辰</v>
          </cell>
          <cell r="F2095" t="str">
            <v>KG</v>
          </cell>
        </row>
        <row r="2096">
          <cell r="B2096" t="str">
            <v>N絞肉</v>
          </cell>
          <cell r="C2096" t="str">
            <v>普惠食品企業有限公司</v>
          </cell>
          <cell r="E2096" t="str">
            <v>普惠</v>
          </cell>
          <cell r="F2096" t="str">
            <v>KG</v>
          </cell>
        </row>
        <row r="2097">
          <cell r="B2097" t="str">
            <v>絞肉</v>
          </cell>
          <cell r="C2097" t="str">
            <v>復進企業股份有限公司</v>
          </cell>
          <cell r="E2097" t="str">
            <v>復進</v>
          </cell>
          <cell r="F2097" t="str">
            <v>KG</v>
          </cell>
          <cell r="H2097" t="str">
            <v>CAS台灣優良農產品</v>
          </cell>
          <cell r="I2097" t="str">
            <v>016302</v>
          </cell>
        </row>
        <row r="2098">
          <cell r="B2098" t="str">
            <v>絞豬皮</v>
          </cell>
          <cell r="C2098" t="str">
            <v>民辰肉品有限公司</v>
          </cell>
          <cell r="E2098" t="str">
            <v>民辰</v>
          </cell>
          <cell r="F2098" t="str">
            <v>KG</v>
          </cell>
        </row>
        <row r="2099">
          <cell r="B2099" t="str">
            <v>絞糟頭肉</v>
          </cell>
          <cell r="C2099" t="str">
            <v>永軒食品有限公司</v>
          </cell>
          <cell r="D2099" t="str">
            <v>絞下肉</v>
          </cell>
          <cell r="E2099" t="str">
            <v>永軒</v>
          </cell>
          <cell r="F2099" t="str">
            <v>KG</v>
          </cell>
        </row>
        <row r="2100">
          <cell r="B2100" t="str">
            <v>N絞肉</v>
          </cell>
          <cell r="C2100" t="str">
            <v>和榮意食品有限公司</v>
          </cell>
          <cell r="E2100" t="str">
            <v>和榮意</v>
          </cell>
          <cell r="F2100" t="str">
            <v>KG</v>
          </cell>
          <cell r="H2100" t="str">
            <v>CAS台灣優良農產品</v>
          </cell>
          <cell r="I2100" t="str">
            <v>013502</v>
          </cell>
        </row>
        <row r="2101">
          <cell r="B2101" t="str">
            <v>絞肉</v>
          </cell>
          <cell r="C2101" t="str">
            <v>永軒食品有限公司</v>
          </cell>
          <cell r="E2101" t="str">
            <v>永軒</v>
          </cell>
          <cell r="F2101" t="str">
            <v>KG</v>
          </cell>
        </row>
        <row r="2102">
          <cell r="B2102" t="str">
            <v>絞五花肉</v>
          </cell>
          <cell r="C2102" t="str">
            <v>民辰肉品有限公司</v>
          </cell>
          <cell r="E2102" t="str">
            <v>民辰</v>
          </cell>
          <cell r="F2102" t="str">
            <v>KG</v>
          </cell>
        </row>
        <row r="2103">
          <cell r="B2103" t="str">
            <v>N低脂絞肉</v>
          </cell>
          <cell r="C2103" t="str">
            <v>和榮意食品有限公司</v>
          </cell>
          <cell r="E2103" t="str">
            <v>和榮意</v>
          </cell>
          <cell r="F2103" t="str">
            <v>KG</v>
          </cell>
          <cell r="H2103" t="str">
            <v>CAS台灣優良農產品</v>
          </cell>
          <cell r="I2103" t="str">
            <v>013502</v>
          </cell>
        </row>
        <row r="2104">
          <cell r="B2104" t="str">
            <v>絞糟頭肉</v>
          </cell>
          <cell r="C2104" t="str">
            <v>民辰肉品有限公司</v>
          </cell>
          <cell r="E2104" t="str">
            <v>民辰</v>
          </cell>
          <cell r="F2104" t="str">
            <v>KG</v>
          </cell>
        </row>
        <row r="2105">
          <cell r="B2105" t="str">
            <v>後腿絞肉</v>
          </cell>
          <cell r="C2105" t="str">
            <v>民辰肉品有限公司</v>
          </cell>
          <cell r="E2105" t="str">
            <v>民辰</v>
          </cell>
          <cell r="F2105" t="str">
            <v>KG</v>
          </cell>
        </row>
        <row r="2106">
          <cell r="B2106" t="str">
            <v>N瘦絞肉</v>
          </cell>
          <cell r="C2106" t="str">
            <v>普惠食品企業有限公司</v>
          </cell>
          <cell r="E2106" t="str">
            <v>普惠</v>
          </cell>
          <cell r="F2106" t="str">
            <v>KG</v>
          </cell>
        </row>
        <row r="2107">
          <cell r="B2107" t="str">
            <v>全瘦絞肉(粗</v>
          </cell>
          <cell r="C2107" t="str">
            <v>民辰肉品有限公司</v>
          </cell>
          <cell r="E2107" t="str">
            <v>民辰</v>
          </cell>
          <cell r="F2107" t="str">
            <v>KG</v>
          </cell>
        </row>
        <row r="2108">
          <cell r="B2108" t="str">
            <v>N全瘦絞肉</v>
          </cell>
          <cell r="C2108" t="str">
            <v>普惠食品企業有限公司</v>
          </cell>
          <cell r="E2108" t="str">
            <v>普惠</v>
          </cell>
          <cell r="F2108" t="str">
            <v>KG</v>
          </cell>
        </row>
        <row r="2109">
          <cell r="B2109" t="str">
            <v>瘦絞肉</v>
          </cell>
          <cell r="C2109" t="str">
            <v>嘉一香食品股份有限公司</v>
          </cell>
          <cell r="E2109" t="str">
            <v>嘉一香</v>
          </cell>
          <cell r="F2109" t="str">
            <v>KG</v>
          </cell>
          <cell r="H2109" t="str">
            <v>CAS台灣優良農產品</v>
          </cell>
          <cell r="I2109" t="str">
            <v>017802</v>
          </cell>
        </row>
        <row r="2110">
          <cell r="B2110" t="str">
            <v>低脂絞肉</v>
          </cell>
          <cell r="C2110" t="str">
            <v>復進企業股份有限公司</v>
          </cell>
          <cell r="E2110" t="str">
            <v>復進</v>
          </cell>
          <cell r="F2110" t="str">
            <v>KG</v>
          </cell>
          <cell r="H2110" t="str">
            <v>CAS台灣優良農產品</v>
          </cell>
          <cell r="I2110" t="str">
            <v>016302</v>
          </cell>
        </row>
        <row r="2111">
          <cell r="B2111" t="str">
            <v>全瘦絞肉</v>
          </cell>
          <cell r="C2111" t="str">
            <v>民辰肉品有限公司</v>
          </cell>
          <cell r="E2111" t="str">
            <v>民辰</v>
          </cell>
          <cell r="F2111" t="str">
            <v>KG</v>
          </cell>
        </row>
        <row r="2112">
          <cell r="B2112" t="str">
            <v>瘦絞肉(粗</v>
          </cell>
          <cell r="C2112" t="str">
            <v>嘉一香食品股份有限公司</v>
          </cell>
          <cell r="E2112" t="str">
            <v>嘉一香</v>
          </cell>
          <cell r="F2112" t="str">
            <v>KG</v>
          </cell>
          <cell r="H2112" t="str">
            <v>CAS台灣優良農產品</v>
          </cell>
          <cell r="I2112" t="str">
            <v>017802</v>
          </cell>
        </row>
        <row r="2113">
          <cell r="B2113" t="str">
            <v>瘦絞肉</v>
          </cell>
          <cell r="C2113" t="str">
            <v>民辰肉品有限公司</v>
          </cell>
          <cell r="E2113" t="str">
            <v>民辰</v>
          </cell>
          <cell r="F2113" t="str">
            <v>KG</v>
          </cell>
        </row>
        <row r="2114">
          <cell r="B2114" t="str">
            <v>全瘦絞肉</v>
          </cell>
          <cell r="C2114" t="str">
            <v>香里食品企業有限公司</v>
          </cell>
          <cell r="E2114" t="str">
            <v>香里</v>
          </cell>
          <cell r="F2114" t="str">
            <v>KG</v>
          </cell>
          <cell r="H2114" t="str">
            <v>CAS台灣優良農產品</v>
          </cell>
          <cell r="I2114" t="str">
            <v>015202</v>
          </cell>
        </row>
        <row r="2115">
          <cell r="B2115" t="str">
            <v>瘦絞肉</v>
          </cell>
          <cell r="C2115" t="str">
            <v>永軒食品有限公司</v>
          </cell>
          <cell r="E2115" t="str">
            <v>永軒</v>
          </cell>
          <cell r="F2115" t="str">
            <v>KG</v>
          </cell>
        </row>
        <row r="2116">
          <cell r="B2116" t="str">
            <v>全瘦絞肉</v>
          </cell>
          <cell r="C2116" t="str">
            <v>永軒食品有限公司</v>
          </cell>
          <cell r="E2116" t="str">
            <v>永軒</v>
          </cell>
          <cell r="F2116" t="str">
            <v>KG</v>
          </cell>
        </row>
        <row r="2117">
          <cell r="B2117" t="str">
            <v>黑豬全瘦絞肉</v>
          </cell>
          <cell r="C2117" t="str">
            <v>翔昇肉品批發商行</v>
          </cell>
          <cell r="E2117" t="str">
            <v>翔昇</v>
          </cell>
          <cell r="F2117" t="str">
            <v>KG</v>
          </cell>
        </row>
        <row r="2118">
          <cell r="B2118" t="str">
            <v>黑豬大骨</v>
          </cell>
          <cell r="C2118" t="str">
            <v>翔昇肉品批發商行</v>
          </cell>
          <cell r="E2118" t="str">
            <v>翔昇</v>
          </cell>
          <cell r="F2118" t="str">
            <v>KG</v>
          </cell>
        </row>
        <row r="2119">
          <cell r="B2119" t="str">
            <v>黑豬腿心肉</v>
          </cell>
          <cell r="C2119" t="str">
            <v>翔昇肉品批發商行</v>
          </cell>
          <cell r="E2119" t="str">
            <v>翔昇</v>
          </cell>
          <cell r="F2119" t="str">
            <v>KG</v>
          </cell>
        </row>
        <row r="2120">
          <cell r="B2120" t="str">
            <v>黑豬梅花肉</v>
          </cell>
          <cell r="C2120" t="str">
            <v>翔昇肉品批發商行</v>
          </cell>
          <cell r="E2120" t="str">
            <v>翔昇</v>
          </cell>
          <cell r="F2120" t="str">
            <v>KG</v>
          </cell>
        </row>
        <row r="2121">
          <cell r="B2121" t="str">
            <v>全瘦絞肉</v>
          </cell>
          <cell r="C2121" t="str">
            <v>嘉一香食品股份有限公司</v>
          </cell>
          <cell r="E2121" t="str">
            <v>嘉一香</v>
          </cell>
          <cell r="F2121" t="str">
            <v>KG</v>
          </cell>
          <cell r="H2121" t="str">
            <v>CAS台灣優良農產品</v>
          </cell>
          <cell r="I2121" t="str">
            <v>017802</v>
          </cell>
        </row>
        <row r="2122">
          <cell r="B2122" t="str">
            <v>低脂絞肉</v>
          </cell>
          <cell r="C2122" t="str">
            <v>台灣糖業股份有限公司</v>
          </cell>
          <cell r="E2122" t="str">
            <v>台糖</v>
          </cell>
          <cell r="F2122" t="str">
            <v>KG</v>
          </cell>
          <cell r="H2122" t="str">
            <v>CAS台灣優良農產品</v>
          </cell>
          <cell r="I2122" t="str">
            <v>014702</v>
          </cell>
        </row>
        <row r="2123">
          <cell r="B2123" t="str">
            <v>全瘦絞肉</v>
          </cell>
          <cell r="C2123" t="str">
            <v>聯盛豬肉行</v>
          </cell>
          <cell r="E2123" t="str">
            <v>聯盛</v>
          </cell>
          <cell r="F2123" t="str">
            <v>KG</v>
          </cell>
        </row>
        <row r="2124">
          <cell r="B2124" t="str">
            <v>全瘦絞肉</v>
          </cell>
          <cell r="C2124" t="str">
            <v>翔昇肉品批發商行</v>
          </cell>
          <cell r="E2124" t="str">
            <v>翔昇</v>
          </cell>
          <cell r="F2124" t="str">
            <v>KG</v>
          </cell>
        </row>
        <row r="2125">
          <cell r="B2125" t="str">
            <v>赤肉絲</v>
          </cell>
          <cell r="C2125" t="str">
            <v>民辰肉品有限公司</v>
          </cell>
          <cell r="E2125" t="str">
            <v>民辰</v>
          </cell>
          <cell r="F2125" t="str">
            <v>KG</v>
          </cell>
        </row>
        <row r="2126">
          <cell r="B2126" t="str">
            <v>赤肉絲</v>
          </cell>
          <cell r="C2126" t="str">
            <v>永軒食品有限公司</v>
          </cell>
          <cell r="E2126" t="str">
            <v>永軒</v>
          </cell>
          <cell r="F2126" t="str">
            <v>KG</v>
          </cell>
        </row>
        <row r="2127">
          <cell r="B2127" t="str">
            <v>上肉丁</v>
          </cell>
          <cell r="C2127" t="str">
            <v>聯盛豬肉行</v>
          </cell>
          <cell r="E2127" t="str">
            <v>聯盛</v>
          </cell>
          <cell r="F2127" t="str">
            <v>KG</v>
          </cell>
        </row>
        <row r="2128">
          <cell r="B2128" t="str">
            <v>全瘦絞肉(粗</v>
          </cell>
          <cell r="C2128" t="str">
            <v>翔昇肉品批發商行</v>
          </cell>
          <cell r="E2128" t="str">
            <v>翔昇</v>
          </cell>
          <cell r="F2128" t="str">
            <v>KG</v>
          </cell>
        </row>
        <row r="2129">
          <cell r="B2129" t="str">
            <v>帶皮肉丁</v>
          </cell>
          <cell r="C2129" t="str">
            <v>聯盛豬肉行</v>
          </cell>
          <cell r="E2129" t="str">
            <v>聯盛</v>
          </cell>
          <cell r="F2129" t="str">
            <v>KG</v>
          </cell>
        </row>
        <row r="2130">
          <cell r="B2130" t="str">
            <v>N肉丁</v>
          </cell>
          <cell r="C2130" t="str">
            <v>和榮意食品有限公司</v>
          </cell>
          <cell r="E2130" t="str">
            <v>和榮意</v>
          </cell>
          <cell r="F2130" t="str">
            <v>KG</v>
          </cell>
          <cell r="H2130" t="str">
            <v>CAS台灣優良農產品</v>
          </cell>
          <cell r="I2130" t="str">
            <v>013502</v>
          </cell>
        </row>
        <row r="2131">
          <cell r="B2131" t="str">
            <v>N肉片</v>
          </cell>
          <cell r="C2131" t="str">
            <v>和榮意食品有限公司</v>
          </cell>
          <cell r="E2131" t="str">
            <v>和榮意</v>
          </cell>
          <cell r="F2131" t="str">
            <v>KG</v>
          </cell>
          <cell r="H2131" t="str">
            <v>CAS台灣優良農產品</v>
          </cell>
          <cell r="I2131" t="str">
            <v>013502</v>
          </cell>
        </row>
        <row r="2132">
          <cell r="B2132" t="str">
            <v>肉絲</v>
          </cell>
          <cell r="C2132" t="str">
            <v>泰安食品企業股份有限公司</v>
          </cell>
          <cell r="E2132" t="str">
            <v>泰安</v>
          </cell>
          <cell r="F2132" t="str">
            <v>KG</v>
          </cell>
          <cell r="H2132" t="str">
            <v>CAS台灣優良農產品</v>
          </cell>
          <cell r="I2132" t="str">
            <v>016902</v>
          </cell>
        </row>
        <row r="2133">
          <cell r="B2133" t="str">
            <v>肉絲</v>
          </cell>
          <cell r="C2133" t="str">
            <v>翔昇肉品批發商行</v>
          </cell>
          <cell r="E2133" t="str">
            <v>翔昇</v>
          </cell>
          <cell r="F2133" t="str">
            <v>KG</v>
          </cell>
        </row>
        <row r="2134">
          <cell r="B2134" t="str">
            <v>上肉丁</v>
          </cell>
          <cell r="C2134" t="str">
            <v>翔昇肉品批發商行</v>
          </cell>
          <cell r="E2134" t="str">
            <v>翔昇</v>
          </cell>
          <cell r="F2134" t="str">
            <v>KG</v>
          </cell>
        </row>
        <row r="2135">
          <cell r="B2135" t="str">
            <v>赤肉丁</v>
          </cell>
          <cell r="C2135" t="str">
            <v>民辰肉品有限公司</v>
          </cell>
          <cell r="E2135" t="str">
            <v>民辰</v>
          </cell>
          <cell r="F2135" t="str">
            <v>KG</v>
          </cell>
        </row>
        <row r="2136">
          <cell r="B2136" t="str">
            <v>絞肉(粗</v>
          </cell>
          <cell r="C2136" t="str">
            <v>嘉一香食品股份有限公司</v>
          </cell>
          <cell r="E2136" t="str">
            <v>嘉一香</v>
          </cell>
          <cell r="F2136" t="str">
            <v>KG</v>
          </cell>
          <cell r="H2136" t="str">
            <v>CAS台灣優良農產品</v>
          </cell>
          <cell r="I2136" t="str">
            <v>017802</v>
          </cell>
        </row>
        <row r="2137">
          <cell r="B2137" t="str">
            <v>赤肉丁</v>
          </cell>
          <cell r="C2137" t="str">
            <v>永軒食品有限公司</v>
          </cell>
          <cell r="E2137" t="str">
            <v>永軒</v>
          </cell>
          <cell r="F2137" t="str">
            <v>KG</v>
          </cell>
        </row>
        <row r="2138">
          <cell r="B2138" t="str">
            <v>絞肉</v>
          </cell>
          <cell r="C2138" t="str">
            <v>香里食品企業有限公司</v>
          </cell>
          <cell r="E2138" t="str">
            <v>香里</v>
          </cell>
          <cell r="F2138" t="str">
            <v>KG</v>
          </cell>
          <cell r="H2138" t="str">
            <v>CAS台灣優良農產品</v>
          </cell>
          <cell r="I2138" t="str">
            <v>015202</v>
          </cell>
        </row>
        <row r="2139">
          <cell r="B2139" t="str">
            <v>N碎肉</v>
          </cell>
          <cell r="C2139" t="str">
            <v>普惠食品企業有限公司</v>
          </cell>
          <cell r="D2139" t="str">
            <v>件/27.2K</v>
          </cell>
          <cell r="E2139" t="str">
            <v>普惠</v>
          </cell>
          <cell r="F2139" t="str">
            <v>KG</v>
          </cell>
        </row>
        <row r="2140">
          <cell r="B2140" t="str">
            <v>赤肉丁</v>
          </cell>
          <cell r="C2140" t="str">
            <v>聯盛豬肉行</v>
          </cell>
          <cell r="E2140" t="str">
            <v>聯盛</v>
          </cell>
          <cell r="F2140" t="str">
            <v>KG</v>
          </cell>
        </row>
        <row r="2141">
          <cell r="B2141" t="str">
            <v>絞肉</v>
          </cell>
          <cell r="C2141" t="str">
            <v>聯盛豬肉行</v>
          </cell>
          <cell r="E2141" t="str">
            <v>聯盛</v>
          </cell>
          <cell r="F2141" t="str">
            <v>KG</v>
          </cell>
        </row>
        <row r="2142">
          <cell r="B2142" t="str">
            <v>絞肉</v>
          </cell>
          <cell r="C2142" t="str">
            <v>翔昇肉品批發商行</v>
          </cell>
          <cell r="E2142" t="str">
            <v>翔昇</v>
          </cell>
          <cell r="F2142" t="str">
            <v>KG</v>
          </cell>
        </row>
        <row r="2143">
          <cell r="B2143" t="str">
            <v>N絞肉12K(粗</v>
          </cell>
          <cell r="C2143" t="str">
            <v>普惠食品企業有限公司</v>
          </cell>
          <cell r="E2143" t="str">
            <v>普惠</v>
          </cell>
          <cell r="F2143" t="str">
            <v>件</v>
          </cell>
        </row>
        <row r="2144">
          <cell r="B2144" t="str">
            <v>全瘦絞肉</v>
          </cell>
          <cell r="C2144" t="str">
            <v>復進企業股份有限公司</v>
          </cell>
          <cell r="E2144" t="str">
            <v>復進</v>
          </cell>
          <cell r="F2144" t="str">
            <v>KG</v>
          </cell>
          <cell r="H2144" t="str">
            <v>CAS台灣優良農產品</v>
          </cell>
          <cell r="I2144" t="str">
            <v>016302</v>
          </cell>
        </row>
        <row r="2145">
          <cell r="B2145" t="str">
            <v>五花肉</v>
          </cell>
          <cell r="C2145" t="str">
            <v>民辰肉品有限公司</v>
          </cell>
          <cell r="E2145" t="str">
            <v>民辰</v>
          </cell>
          <cell r="F2145" t="str">
            <v>KG</v>
          </cell>
        </row>
        <row r="2146">
          <cell r="B2146" t="str">
            <v>五花肉丁</v>
          </cell>
          <cell r="C2146" t="str">
            <v>永軒食品有限公司</v>
          </cell>
          <cell r="E2146" t="str">
            <v>永軒</v>
          </cell>
          <cell r="F2146" t="str">
            <v>KG</v>
          </cell>
        </row>
        <row r="2147">
          <cell r="B2147" t="str">
            <v>五花肉丁</v>
          </cell>
          <cell r="C2147" t="str">
            <v>嘉一香食品股份有限公司</v>
          </cell>
          <cell r="D2147" t="str">
            <v>2*2</v>
          </cell>
          <cell r="E2147" t="str">
            <v>嘉一香</v>
          </cell>
          <cell r="F2147" t="str">
            <v>KG</v>
          </cell>
          <cell r="H2147" t="str">
            <v>CAS台灣優良農產品</v>
          </cell>
          <cell r="I2147" t="str">
            <v>017002</v>
          </cell>
        </row>
        <row r="2148">
          <cell r="B2148" t="str">
            <v>小排</v>
          </cell>
          <cell r="C2148" t="str">
            <v>嘉一香食品股份有限公司</v>
          </cell>
          <cell r="E2148" t="str">
            <v>嘉一香</v>
          </cell>
          <cell r="F2148" t="str">
            <v>KG</v>
          </cell>
          <cell r="H2148" t="str">
            <v>CAS台灣優良農產品</v>
          </cell>
          <cell r="I2148" t="str">
            <v>017802</v>
          </cell>
        </row>
        <row r="2149">
          <cell r="B2149" t="str">
            <v>五花肉丁</v>
          </cell>
          <cell r="C2149" t="str">
            <v>香里食品企業有限公司</v>
          </cell>
          <cell r="E2149" t="str">
            <v>香里</v>
          </cell>
          <cell r="F2149" t="str">
            <v>KG</v>
          </cell>
          <cell r="H2149" t="str">
            <v>CAS台灣優良農產品</v>
          </cell>
          <cell r="I2149" t="str">
            <v>015202</v>
          </cell>
        </row>
        <row r="2150">
          <cell r="B2150" t="str">
            <v>五花絞肉</v>
          </cell>
          <cell r="C2150" t="str">
            <v>民辰肉品有限公司</v>
          </cell>
          <cell r="E2150" t="str">
            <v>民辰</v>
          </cell>
          <cell r="F2150" t="str">
            <v>KG</v>
          </cell>
        </row>
        <row r="2151">
          <cell r="B2151" t="str">
            <v>五花肉絲</v>
          </cell>
          <cell r="E2151" t="str">
            <v>翔昇</v>
          </cell>
          <cell r="F2151" t="str">
            <v>KG</v>
          </cell>
        </row>
        <row r="2152">
          <cell r="B2152" t="str">
            <v>五花肉丁</v>
          </cell>
          <cell r="C2152" t="str">
            <v>復進企業股份有限公司</v>
          </cell>
          <cell r="E2152" t="str">
            <v>復進</v>
          </cell>
          <cell r="F2152" t="str">
            <v>KG</v>
          </cell>
        </row>
        <row r="2153">
          <cell r="B2153" t="str">
            <v>五花肉絲</v>
          </cell>
          <cell r="C2153" t="str">
            <v>聯盛豬肉行</v>
          </cell>
          <cell r="E2153" t="str">
            <v>聯盛</v>
          </cell>
          <cell r="F2153" t="str">
            <v>KG</v>
          </cell>
        </row>
        <row r="2154">
          <cell r="B2154" t="str">
            <v>五花肉片</v>
          </cell>
          <cell r="E2154" t="str">
            <v>家騏</v>
          </cell>
          <cell r="F2154" t="str">
            <v>KG</v>
          </cell>
        </row>
        <row r="2155">
          <cell r="B2155" t="str">
            <v>五花肉絲</v>
          </cell>
          <cell r="C2155" t="str">
            <v>民辰肉品有限公司</v>
          </cell>
          <cell r="E2155" t="str">
            <v>民辰</v>
          </cell>
          <cell r="F2155" t="str">
            <v>KG</v>
          </cell>
        </row>
        <row r="2156">
          <cell r="B2156" t="str">
            <v>五花肉排85G</v>
          </cell>
          <cell r="C2156" t="str">
            <v>翔昇肉品批發商行</v>
          </cell>
          <cell r="D2156" t="str">
            <v>瘦,勿肥</v>
          </cell>
          <cell r="E2156" t="str">
            <v>翔昇</v>
          </cell>
          <cell r="F2156" t="str">
            <v>KG</v>
          </cell>
        </row>
        <row r="2157">
          <cell r="B2157" t="str">
            <v>五花肉絲</v>
          </cell>
          <cell r="C2157" t="str">
            <v>嘉一香食品股份有限公司</v>
          </cell>
          <cell r="D2157" t="str">
            <v>去皮</v>
          </cell>
          <cell r="E2157" t="str">
            <v>嘉一香</v>
          </cell>
          <cell r="F2157" t="str">
            <v>KG</v>
          </cell>
          <cell r="H2157" t="str">
            <v>CAS台灣優良農產品</v>
          </cell>
          <cell r="I2157" t="str">
            <v>017802</v>
          </cell>
        </row>
        <row r="2158">
          <cell r="B2158" t="str">
            <v>五花肉丁(去皮</v>
          </cell>
          <cell r="C2158" t="str">
            <v>嘉一香食品股份有限公司</v>
          </cell>
          <cell r="E2158" t="str">
            <v>嘉一香</v>
          </cell>
          <cell r="F2158" t="str">
            <v>KG</v>
          </cell>
          <cell r="H2158" t="str">
            <v>CAS台灣優良農產品</v>
          </cell>
          <cell r="I2158" t="str">
            <v>017002</v>
          </cell>
        </row>
        <row r="2159">
          <cell r="B2159" t="str">
            <v>五花肉丁</v>
          </cell>
          <cell r="C2159" t="str">
            <v>台灣糖業股份有限公司</v>
          </cell>
          <cell r="E2159" t="str">
            <v>台糖</v>
          </cell>
          <cell r="F2159" t="str">
            <v>KG</v>
          </cell>
          <cell r="H2159" t="str">
            <v>CAS台灣優良農產品</v>
          </cell>
          <cell r="I2159" t="str">
            <v>014702</v>
          </cell>
        </row>
        <row r="2160">
          <cell r="B2160" t="str">
            <v>五花肉丁</v>
          </cell>
          <cell r="C2160" t="str">
            <v>翔昇肉品批發商行</v>
          </cell>
          <cell r="E2160" t="str">
            <v>翔昇</v>
          </cell>
          <cell r="F2160" t="str">
            <v>KG</v>
          </cell>
        </row>
        <row r="2161">
          <cell r="B2161" t="str">
            <v>五花肉片</v>
          </cell>
          <cell r="C2161" t="str">
            <v>台灣糖業股份有限公司</v>
          </cell>
          <cell r="E2161" t="str">
            <v>台糖</v>
          </cell>
          <cell r="F2161" t="str">
            <v>KG</v>
          </cell>
          <cell r="H2161" t="str">
            <v>CAS台灣優良農產品</v>
          </cell>
          <cell r="I2161" t="str">
            <v>014702</v>
          </cell>
        </row>
        <row r="2162">
          <cell r="B2162" t="str">
            <v>五花肉丁</v>
          </cell>
          <cell r="C2162" t="str">
            <v>聯盛豬肉行</v>
          </cell>
          <cell r="E2162" t="str">
            <v>聯盛</v>
          </cell>
          <cell r="F2162" t="str">
            <v>KG</v>
          </cell>
        </row>
        <row r="2163">
          <cell r="B2163" t="str">
            <v>五花肉</v>
          </cell>
          <cell r="C2163" t="str">
            <v>聯盛豬肉行</v>
          </cell>
          <cell r="E2163" t="str">
            <v>聯盛</v>
          </cell>
          <cell r="F2163" t="str">
            <v>KG</v>
          </cell>
        </row>
        <row r="2164">
          <cell r="B2164" t="str">
            <v>五花肉</v>
          </cell>
          <cell r="C2164" t="str">
            <v>翔昇肉品批發商行</v>
          </cell>
          <cell r="D2164" t="str">
            <v>瘦</v>
          </cell>
          <cell r="E2164" t="str">
            <v>翔昇</v>
          </cell>
          <cell r="F2164" t="str">
            <v>KG</v>
          </cell>
        </row>
        <row r="2165">
          <cell r="B2165" t="str">
            <v>五花絞肉</v>
          </cell>
          <cell r="C2165" t="str">
            <v>永軒食品有限公司</v>
          </cell>
          <cell r="E2165" t="str">
            <v>永軒</v>
          </cell>
          <cell r="F2165" t="str">
            <v>KG</v>
          </cell>
        </row>
        <row r="2166">
          <cell r="B2166" t="str">
            <v>低脂肉片</v>
          </cell>
          <cell r="C2166" t="str">
            <v>復進企業股份有限公司</v>
          </cell>
          <cell r="E2166" t="str">
            <v>復進</v>
          </cell>
          <cell r="F2166" t="str">
            <v>KG</v>
          </cell>
          <cell r="H2166" t="str">
            <v>CAS台灣優良農產品</v>
          </cell>
          <cell r="I2166" t="str">
            <v>016302</v>
          </cell>
        </row>
        <row r="2167">
          <cell r="B2167" t="str">
            <v>低脂肉丁</v>
          </cell>
          <cell r="C2167" t="str">
            <v>復進企業股份有限公司</v>
          </cell>
          <cell r="E2167" t="str">
            <v>復進</v>
          </cell>
          <cell r="F2167" t="str">
            <v>KG</v>
          </cell>
          <cell r="H2167" t="str">
            <v>CAS台灣優良農產品</v>
          </cell>
          <cell r="I2167" t="str">
            <v>016302</v>
          </cell>
        </row>
        <row r="2168">
          <cell r="B2168" t="str">
            <v>冷凍醃漬肉排</v>
          </cell>
          <cell r="C2168" t="str">
            <v>復進企業股份有限公司</v>
          </cell>
          <cell r="E2168" t="str">
            <v>復進</v>
          </cell>
          <cell r="F2168" t="str">
            <v>KG</v>
          </cell>
          <cell r="H2168" t="str">
            <v>CAS台灣優良農產品</v>
          </cell>
          <cell r="I2168" t="str">
            <v>016321</v>
          </cell>
        </row>
        <row r="2169">
          <cell r="B2169" t="str">
            <v>低脂絞肉</v>
          </cell>
          <cell r="C2169" t="str">
            <v>嘉一香食品股份有限公司</v>
          </cell>
          <cell r="E2169" t="str">
            <v>嘉一香</v>
          </cell>
          <cell r="F2169" t="str">
            <v>KG</v>
          </cell>
          <cell r="H2169" t="str">
            <v>CAS台灣優良農產品</v>
          </cell>
          <cell r="I2169" t="str">
            <v>017802</v>
          </cell>
        </row>
        <row r="2170">
          <cell r="B2170" t="str">
            <v>五花絞肉</v>
          </cell>
          <cell r="E2170" t="str">
            <v>聯盛</v>
          </cell>
          <cell r="F2170" t="str">
            <v>KG</v>
          </cell>
        </row>
        <row r="2171">
          <cell r="B2171" t="str">
            <v>上肉丁(特肥</v>
          </cell>
          <cell r="E2171" t="str">
            <v>永軒</v>
          </cell>
          <cell r="F2171" t="str">
            <v>KG</v>
          </cell>
        </row>
        <row r="2172">
          <cell r="B2172" t="str">
            <v>上肉排(特肥</v>
          </cell>
          <cell r="E2172" t="str">
            <v>永軒</v>
          </cell>
          <cell r="F2172" t="str">
            <v>KG</v>
          </cell>
        </row>
        <row r="2173">
          <cell r="B2173" t="str">
            <v>五花肉丁(瘦</v>
          </cell>
          <cell r="C2173" t="str">
            <v>民辰肉品有限公司</v>
          </cell>
          <cell r="E2173" t="str">
            <v>民辰</v>
          </cell>
          <cell r="F2173" t="str">
            <v>KG</v>
          </cell>
        </row>
        <row r="2174">
          <cell r="B2174" t="str">
            <v>五花肉丁</v>
          </cell>
          <cell r="D2174" t="str">
            <v>3*3</v>
          </cell>
          <cell r="E2174" t="str">
            <v>香里</v>
          </cell>
          <cell r="F2174" t="str">
            <v>KG</v>
          </cell>
        </row>
        <row r="2175">
          <cell r="B2175" t="str">
            <v>五花肉絲(瘦</v>
          </cell>
          <cell r="C2175" t="str">
            <v>民辰肉品有限公司</v>
          </cell>
          <cell r="E2175" t="str">
            <v>民辰</v>
          </cell>
          <cell r="F2175" t="str">
            <v>KG</v>
          </cell>
        </row>
        <row r="2176">
          <cell r="B2176" t="str">
            <v>N肉片</v>
          </cell>
          <cell r="C2176" t="str">
            <v>普惠食品企業有限公司</v>
          </cell>
          <cell r="E2176" t="str">
            <v>普惠</v>
          </cell>
          <cell r="F2176" t="str">
            <v>KG</v>
          </cell>
        </row>
        <row r="2177">
          <cell r="B2177" t="str">
            <v>肉片</v>
          </cell>
          <cell r="C2177" t="str">
            <v>嘉一香食品股份有限公司</v>
          </cell>
          <cell r="E2177" t="str">
            <v>嘉一香</v>
          </cell>
          <cell r="F2177" t="str">
            <v>KG</v>
          </cell>
          <cell r="H2177" t="str">
            <v>CAS台灣優良農產品</v>
          </cell>
          <cell r="I2177" t="str">
            <v>017802</v>
          </cell>
        </row>
        <row r="2178">
          <cell r="B2178" t="str">
            <v>肉片</v>
          </cell>
          <cell r="C2178" t="str">
            <v>翔昇肉品批發商行</v>
          </cell>
          <cell r="E2178" t="str">
            <v>翔昇</v>
          </cell>
          <cell r="F2178" t="str">
            <v>KG</v>
          </cell>
        </row>
        <row r="2179">
          <cell r="B2179" t="str">
            <v>肉片</v>
          </cell>
          <cell r="C2179" t="str">
            <v>民辰肉品有限公司</v>
          </cell>
          <cell r="E2179" t="str">
            <v>民辰</v>
          </cell>
          <cell r="F2179" t="str">
            <v>KG</v>
          </cell>
        </row>
        <row r="2180">
          <cell r="B2180" t="str">
            <v>N肉片12K</v>
          </cell>
          <cell r="C2180" t="str">
            <v>普惠食品企業有限公司</v>
          </cell>
          <cell r="D2180" t="str">
            <v>件/12KG</v>
          </cell>
          <cell r="E2180" t="str">
            <v>普惠</v>
          </cell>
          <cell r="F2180" t="str">
            <v>件</v>
          </cell>
        </row>
        <row r="2181">
          <cell r="B2181" t="str">
            <v>肉片</v>
          </cell>
          <cell r="C2181" t="str">
            <v>永軒食品有限公司</v>
          </cell>
          <cell r="E2181" t="str">
            <v>永軒</v>
          </cell>
          <cell r="F2181" t="str">
            <v>KG</v>
          </cell>
        </row>
        <row r="2182">
          <cell r="B2182" t="str">
            <v>精製絞肉</v>
          </cell>
          <cell r="C2182" t="str">
            <v>台灣糖業股份有限公司</v>
          </cell>
          <cell r="E2182" t="str">
            <v>台糖</v>
          </cell>
          <cell r="F2182" t="str">
            <v>KG</v>
          </cell>
        </row>
        <row r="2183">
          <cell r="B2183" t="str">
            <v>肉片</v>
          </cell>
          <cell r="C2183" t="str">
            <v>復進企業股份有限公司</v>
          </cell>
          <cell r="E2183" t="str">
            <v>復進</v>
          </cell>
          <cell r="F2183" t="str">
            <v>KG</v>
          </cell>
          <cell r="H2183" t="str">
            <v>CAS台灣優良農產品</v>
          </cell>
          <cell r="I2183" t="str">
            <v>016302</v>
          </cell>
        </row>
        <row r="2184">
          <cell r="B2184" t="str">
            <v>肉片</v>
          </cell>
          <cell r="C2184" t="str">
            <v>聯盛豬肉行</v>
          </cell>
          <cell r="E2184" t="str">
            <v>聯盛</v>
          </cell>
          <cell r="F2184" t="str">
            <v>KG</v>
          </cell>
        </row>
        <row r="2185">
          <cell r="B2185" t="str">
            <v>後腿肉片</v>
          </cell>
          <cell r="C2185" t="str">
            <v>民辰肉品有限公司</v>
          </cell>
          <cell r="E2185" t="str">
            <v>民辰</v>
          </cell>
          <cell r="F2185" t="str">
            <v>KG</v>
          </cell>
        </row>
        <row r="2186">
          <cell r="B2186" t="str">
            <v>瘦肉片</v>
          </cell>
          <cell r="C2186" t="str">
            <v>永軒食品有限公司</v>
          </cell>
          <cell r="E2186" t="str">
            <v>永軒</v>
          </cell>
          <cell r="F2186" t="str">
            <v>KG</v>
          </cell>
        </row>
        <row r="2187">
          <cell r="B2187" t="str">
            <v>瘦肉片</v>
          </cell>
          <cell r="C2187" t="str">
            <v>香里食品企業有限公司</v>
          </cell>
          <cell r="E2187" t="str">
            <v>香里</v>
          </cell>
          <cell r="F2187" t="str">
            <v>KG</v>
          </cell>
          <cell r="H2187" t="str">
            <v>CAS台灣優良農產品</v>
          </cell>
          <cell r="I2187" t="str">
            <v>015202</v>
          </cell>
        </row>
        <row r="2188">
          <cell r="B2188" t="str">
            <v>瘦肉片</v>
          </cell>
          <cell r="C2188" t="str">
            <v>嘉一香食品股份有限公司</v>
          </cell>
          <cell r="E2188" t="str">
            <v>嘉一香</v>
          </cell>
          <cell r="F2188" t="str">
            <v>KG</v>
          </cell>
          <cell r="H2188" t="str">
            <v>CAS台灣優良農產品</v>
          </cell>
          <cell r="I2188" t="str">
            <v>017802</v>
          </cell>
        </row>
        <row r="2189">
          <cell r="B2189" t="str">
            <v>N瘦肉片</v>
          </cell>
          <cell r="C2189" t="str">
            <v>普惠食品企業有限公司</v>
          </cell>
          <cell r="E2189" t="str">
            <v>普惠</v>
          </cell>
          <cell r="F2189" t="str">
            <v>KG</v>
          </cell>
        </row>
        <row r="2190">
          <cell r="B2190" t="str">
            <v>瘦肉片</v>
          </cell>
          <cell r="C2190" t="str">
            <v>台灣糖業股份有限公司</v>
          </cell>
          <cell r="E2190" t="str">
            <v>台糖</v>
          </cell>
          <cell r="F2190" t="str">
            <v>KG</v>
          </cell>
          <cell r="H2190" t="str">
            <v>CAS台灣優良農產品</v>
          </cell>
          <cell r="I2190" t="str">
            <v>014702</v>
          </cell>
        </row>
        <row r="2191">
          <cell r="B2191" t="str">
            <v>瘦肉片</v>
          </cell>
          <cell r="C2191" t="str">
            <v>翔昇肉品批發商行</v>
          </cell>
          <cell r="E2191" t="str">
            <v>翔昇</v>
          </cell>
          <cell r="F2191" t="str">
            <v>KG</v>
          </cell>
        </row>
        <row r="2192">
          <cell r="B2192" t="str">
            <v>五花肉片</v>
          </cell>
          <cell r="C2192" t="str">
            <v>民辰肉品有限公司</v>
          </cell>
          <cell r="E2192" t="str">
            <v>民辰</v>
          </cell>
          <cell r="F2192" t="str">
            <v>KG</v>
          </cell>
        </row>
        <row r="2193">
          <cell r="B2193" t="str">
            <v>五花肉片</v>
          </cell>
          <cell r="C2193" t="str">
            <v>永軒食品有限公司</v>
          </cell>
          <cell r="E2193" t="str">
            <v>永軒</v>
          </cell>
          <cell r="F2193" t="str">
            <v>KG</v>
          </cell>
        </row>
        <row r="2194">
          <cell r="B2194" t="str">
            <v>五花肉排</v>
          </cell>
          <cell r="C2194" t="str">
            <v>永軒食品有限公司</v>
          </cell>
          <cell r="E2194" t="str">
            <v>永軒</v>
          </cell>
          <cell r="F2194" t="str">
            <v>KG</v>
          </cell>
        </row>
        <row r="2195">
          <cell r="B2195" t="str">
            <v>里肌肉片</v>
          </cell>
          <cell r="C2195" t="str">
            <v>嘉一香食品股份有限公司</v>
          </cell>
          <cell r="E2195" t="str">
            <v>嘉一香</v>
          </cell>
          <cell r="F2195" t="str">
            <v>KG</v>
          </cell>
          <cell r="H2195" t="str">
            <v>CAS台灣優良農產品</v>
          </cell>
          <cell r="I2195" t="str">
            <v>017802</v>
          </cell>
        </row>
        <row r="2196">
          <cell r="B2196" t="str">
            <v>五花肉片</v>
          </cell>
          <cell r="C2196" t="str">
            <v>嘉一香食品股份有限公司</v>
          </cell>
          <cell r="D2196" t="str">
            <v>解凍</v>
          </cell>
          <cell r="E2196" t="str">
            <v>嘉一香</v>
          </cell>
          <cell r="F2196" t="str">
            <v>KG</v>
          </cell>
          <cell r="H2196" t="str">
            <v>CAS台灣優良農產品</v>
          </cell>
          <cell r="I2196" t="str">
            <v>017802</v>
          </cell>
        </row>
        <row r="2197">
          <cell r="B2197" t="str">
            <v>里肌肉</v>
          </cell>
          <cell r="C2197" t="str">
            <v>嘉一香食品股份有限公司</v>
          </cell>
          <cell r="E2197" t="str">
            <v>嘉一香</v>
          </cell>
          <cell r="F2197" t="str">
            <v>KG</v>
          </cell>
          <cell r="H2197" t="str">
            <v>CAS台灣優良農產品</v>
          </cell>
          <cell r="I2197" t="str">
            <v>017802</v>
          </cell>
        </row>
        <row r="2198">
          <cell r="B2198" t="str">
            <v>里肌烤肉片</v>
          </cell>
          <cell r="C2198" t="str">
            <v>嘉一香食品股份有限公司</v>
          </cell>
          <cell r="E2198" t="str">
            <v>嘉一香</v>
          </cell>
          <cell r="F2198" t="str">
            <v>KG</v>
          </cell>
          <cell r="H2198" t="str">
            <v>CAS台灣優良農產品</v>
          </cell>
          <cell r="I2198" t="str">
            <v>017802</v>
          </cell>
        </row>
        <row r="2199">
          <cell r="B2199" t="str">
            <v>里肌烤肉片</v>
          </cell>
          <cell r="C2199" t="str">
            <v>民辰肉品有限公司</v>
          </cell>
          <cell r="E2199" t="str">
            <v>民辰</v>
          </cell>
          <cell r="F2199" t="str">
            <v>KG</v>
          </cell>
        </row>
        <row r="2200">
          <cell r="B2200" t="str">
            <v>絞五花肉</v>
          </cell>
          <cell r="D2200" t="str">
            <v>帶皮</v>
          </cell>
          <cell r="E2200" t="str">
            <v>永軒</v>
          </cell>
          <cell r="F2200" t="str">
            <v>KG</v>
          </cell>
        </row>
        <row r="2201">
          <cell r="B2201" t="str">
            <v>五花肉片</v>
          </cell>
          <cell r="C2201" t="str">
            <v>翔昇肉品批發商行</v>
          </cell>
          <cell r="D2201" t="str">
            <v>溫體</v>
          </cell>
          <cell r="E2201" t="str">
            <v>翔昇</v>
          </cell>
          <cell r="F2201" t="str">
            <v>KG</v>
          </cell>
        </row>
        <row r="2202">
          <cell r="B2202" t="str">
            <v>五花肉片(瘦</v>
          </cell>
          <cell r="C2202" t="str">
            <v>民辰肉品有限公司</v>
          </cell>
          <cell r="E2202" t="str">
            <v>民辰</v>
          </cell>
          <cell r="F2202" t="str">
            <v>KG</v>
          </cell>
        </row>
        <row r="2203">
          <cell r="B2203" t="str">
            <v>赤肉</v>
          </cell>
          <cell r="E2203" t="str">
            <v>永軒</v>
          </cell>
          <cell r="F2203" t="str">
            <v>KG</v>
          </cell>
        </row>
        <row r="2204">
          <cell r="B2204" t="str">
            <v>五花肉片</v>
          </cell>
          <cell r="E2204" t="str">
            <v>聯盛</v>
          </cell>
          <cell r="F2204" t="str">
            <v>KG</v>
          </cell>
        </row>
        <row r="2205">
          <cell r="B2205" t="str">
            <v>全瘦絞肉(粗</v>
          </cell>
          <cell r="E2205" t="str">
            <v>聯盛</v>
          </cell>
          <cell r="F2205" t="str">
            <v>KG</v>
          </cell>
        </row>
        <row r="2206">
          <cell r="B2206" t="str">
            <v>五花肉絲</v>
          </cell>
          <cell r="E2206" t="str">
            <v>永軒</v>
          </cell>
          <cell r="F2206" t="str">
            <v>KG</v>
          </cell>
        </row>
        <row r="2207">
          <cell r="B2207" t="str">
            <v>黑豬小里肌</v>
          </cell>
          <cell r="C2207" t="str">
            <v>翔昇肉品批發商行</v>
          </cell>
          <cell r="E2207" t="str">
            <v>翔昇</v>
          </cell>
          <cell r="F2207" t="str">
            <v>KG</v>
          </cell>
        </row>
        <row r="2208">
          <cell r="B2208" t="str">
            <v>里肌肉片</v>
          </cell>
          <cell r="C2208" t="str">
            <v>民辰肉品有限公司</v>
          </cell>
          <cell r="E2208" t="str">
            <v>民辰</v>
          </cell>
          <cell r="F2208" t="str">
            <v>KG</v>
          </cell>
        </row>
        <row r="2209">
          <cell r="B2209" t="str">
            <v>里肌肉排75G</v>
          </cell>
          <cell r="C2209" t="str">
            <v>民辰肉品有限公司</v>
          </cell>
          <cell r="E2209" t="str">
            <v>民辰</v>
          </cell>
          <cell r="F2209" t="str">
            <v>KG</v>
          </cell>
        </row>
        <row r="2210">
          <cell r="B2210" t="str">
            <v>小里肌肉</v>
          </cell>
          <cell r="C2210" t="str">
            <v>民辰肉品有限公司</v>
          </cell>
          <cell r="E2210" t="str">
            <v>民辰</v>
          </cell>
          <cell r="F2210" t="str">
            <v>KG</v>
          </cell>
        </row>
        <row r="2211">
          <cell r="B2211" t="str">
            <v>里肌烤肉片45G</v>
          </cell>
          <cell r="C2211" t="str">
            <v>香里食品企業有限公司</v>
          </cell>
          <cell r="E2211" t="str">
            <v>香里</v>
          </cell>
          <cell r="F2211" t="str">
            <v>KG</v>
          </cell>
          <cell r="H2211" t="str">
            <v>CAS台灣優良農產品</v>
          </cell>
          <cell r="I2211" t="str">
            <v>015202</v>
          </cell>
        </row>
        <row r="2212">
          <cell r="B2212" t="str">
            <v>里肌肉排85G(拍</v>
          </cell>
          <cell r="C2212" t="str">
            <v>嘉一香食品股份有限公司</v>
          </cell>
          <cell r="D2212" t="str">
            <v>斷筋</v>
          </cell>
          <cell r="E2212" t="str">
            <v>嘉一香</v>
          </cell>
          <cell r="F2212" t="str">
            <v>KG</v>
          </cell>
          <cell r="H2212" t="str">
            <v>CAS台灣優良農產品</v>
          </cell>
          <cell r="I2212" t="str">
            <v>017802</v>
          </cell>
        </row>
        <row r="2213">
          <cell r="B2213" t="str">
            <v>里肌肉柳</v>
          </cell>
          <cell r="C2213" t="str">
            <v>嘉一香食品股份有限公司</v>
          </cell>
          <cell r="D2213" t="str">
            <v>1*1*7</v>
          </cell>
          <cell r="E2213" t="str">
            <v>嘉一香</v>
          </cell>
          <cell r="F2213" t="str">
            <v>KG</v>
          </cell>
          <cell r="H2213" t="str">
            <v>CAS台灣優良農產品</v>
          </cell>
          <cell r="I2213" t="str">
            <v>017802</v>
          </cell>
        </row>
        <row r="2214">
          <cell r="B2214" t="str">
            <v>小里肌肉</v>
          </cell>
          <cell r="C2214" t="str">
            <v>聯盛豬肉行</v>
          </cell>
          <cell r="E2214" t="str">
            <v>聯盛</v>
          </cell>
          <cell r="F2214" t="str">
            <v>KG</v>
          </cell>
        </row>
        <row r="2215">
          <cell r="B2215" t="str">
            <v>里肌肉柳</v>
          </cell>
          <cell r="C2215" t="str">
            <v>香里食品企業有限公司</v>
          </cell>
          <cell r="D2215" t="str">
            <v>1.2*1.2*6</v>
          </cell>
          <cell r="E2215" t="str">
            <v>香里</v>
          </cell>
          <cell r="F2215" t="str">
            <v>KG</v>
          </cell>
          <cell r="H2215" t="str">
            <v>CAS台灣優良農產品</v>
          </cell>
          <cell r="I2215" t="str">
            <v>015202</v>
          </cell>
        </row>
        <row r="2216">
          <cell r="B2216" t="str">
            <v>肉排</v>
          </cell>
          <cell r="C2216" t="str">
            <v>永軒食品有限公司</v>
          </cell>
          <cell r="D2216" t="str">
            <v>件/12K</v>
          </cell>
          <cell r="E2216" t="str">
            <v>永軒</v>
          </cell>
          <cell r="F2216" t="str">
            <v>件</v>
          </cell>
        </row>
        <row r="2217">
          <cell r="B2217" t="str">
            <v>里肌肉片</v>
          </cell>
          <cell r="C2217" t="str">
            <v>香里食品企業有限公司</v>
          </cell>
          <cell r="E2217" t="str">
            <v>香里</v>
          </cell>
          <cell r="F2217" t="str">
            <v>KG</v>
          </cell>
          <cell r="H2217" t="str">
            <v>CAS台灣優良農產品</v>
          </cell>
          <cell r="I2217" t="str">
            <v>015202</v>
          </cell>
        </row>
        <row r="2218">
          <cell r="B2218" t="str">
            <v>里肌肉絲</v>
          </cell>
          <cell r="C2218" t="str">
            <v>民辰肉品有限公司</v>
          </cell>
          <cell r="E2218" t="str">
            <v>民辰</v>
          </cell>
          <cell r="F2218" t="str">
            <v>KG</v>
          </cell>
        </row>
        <row r="2219">
          <cell r="B2219" t="str">
            <v>里肌絞肉</v>
          </cell>
          <cell r="C2219" t="str">
            <v>永軒食品有限公司</v>
          </cell>
          <cell r="E2219" t="str">
            <v>永軒</v>
          </cell>
          <cell r="F2219" t="str">
            <v>KG</v>
          </cell>
        </row>
        <row r="2220">
          <cell r="B2220" t="str">
            <v>岩燒里肌肉排</v>
          </cell>
          <cell r="C2220" t="str">
            <v>永新肉品</v>
          </cell>
          <cell r="E2220" t="str">
            <v>家騏</v>
          </cell>
          <cell r="F2220" t="str">
            <v>KG</v>
          </cell>
        </row>
        <row r="2221">
          <cell r="B2221" t="str">
            <v>N里肌肉排75G</v>
          </cell>
          <cell r="C2221" t="str">
            <v>津谷食品股份有限公司</v>
          </cell>
          <cell r="D2221" t="str">
            <v>津谷CAS</v>
          </cell>
          <cell r="E2221" t="str">
            <v>佳晉</v>
          </cell>
          <cell r="F2221" t="str">
            <v>KG</v>
          </cell>
          <cell r="H2221" t="str">
            <v>CAS台灣優良農產品</v>
          </cell>
          <cell r="I2221" t="str">
            <v>011702</v>
          </cell>
        </row>
        <row r="2222">
          <cell r="B2222" t="str">
            <v>N里肌肉排60G</v>
          </cell>
          <cell r="C2222" t="str">
            <v>津谷食品股份有限公司</v>
          </cell>
          <cell r="D2222" t="str">
            <v>津谷CAS</v>
          </cell>
          <cell r="E2222" t="str">
            <v>佳晉</v>
          </cell>
          <cell r="F2222" t="str">
            <v>KG</v>
          </cell>
          <cell r="H2222" t="str">
            <v>CAS台灣優良農產品</v>
          </cell>
          <cell r="I2222" t="str">
            <v>011702</v>
          </cell>
        </row>
        <row r="2223">
          <cell r="B2223" t="str">
            <v>胛心絞肉</v>
          </cell>
          <cell r="C2223" t="str">
            <v>民辰肉品有限公司</v>
          </cell>
          <cell r="E2223" t="str">
            <v>民辰</v>
          </cell>
          <cell r="F2223" t="str">
            <v>KG</v>
          </cell>
        </row>
        <row r="2224">
          <cell r="B2224" t="str">
            <v>胛心瘦絞肉</v>
          </cell>
          <cell r="C2224" t="str">
            <v>民辰肉品有限公司</v>
          </cell>
          <cell r="E2224" t="str">
            <v>民辰</v>
          </cell>
          <cell r="F2224" t="str">
            <v>KG</v>
          </cell>
        </row>
        <row r="2225">
          <cell r="B2225" t="str">
            <v>里肌絞肉</v>
          </cell>
          <cell r="C2225" t="str">
            <v>民辰肉品有限公司</v>
          </cell>
          <cell r="E2225" t="str">
            <v>民辰</v>
          </cell>
          <cell r="F2225" t="str">
            <v>KG</v>
          </cell>
        </row>
        <row r="2226">
          <cell r="B2226" t="str">
            <v>大里肌肉</v>
          </cell>
          <cell r="C2226" t="str">
            <v>民辰肉品有限公司</v>
          </cell>
          <cell r="E2226" t="str">
            <v>民辰</v>
          </cell>
          <cell r="F2226" t="str">
            <v>KG</v>
          </cell>
        </row>
        <row r="2227">
          <cell r="B2227" t="str">
            <v>後腿絞肉</v>
          </cell>
          <cell r="C2227" t="str">
            <v>香里食品企業有限公司</v>
          </cell>
          <cell r="E2227" t="str">
            <v>香里</v>
          </cell>
          <cell r="F2227" t="str">
            <v>KG</v>
          </cell>
          <cell r="H2227" t="str">
            <v>CAS台灣優良農產品</v>
          </cell>
          <cell r="I2227" t="str">
            <v>015202</v>
          </cell>
        </row>
        <row r="2228">
          <cell r="B2228" t="str">
            <v>熟大腸</v>
          </cell>
          <cell r="C2228" t="str">
            <v>民辰肉品有限公司</v>
          </cell>
          <cell r="E2228" t="str">
            <v>民辰</v>
          </cell>
          <cell r="F2228" t="str">
            <v>KG</v>
          </cell>
        </row>
        <row r="2229">
          <cell r="B2229" t="str">
            <v>絞肉</v>
          </cell>
          <cell r="C2229" t="str">
            <v>嘉一香食品股份有限公司</v>
          </cell>
          <cell r="E2229" t="str">
            <v>嘉一香</v>
          </cell>
          <cell r="F2229" t="str">
            <v>KG</v>
          </cell>
          <cell r="H2229" t="str">
            <v>CAS台灣優良農產品</v>
          </cell>
          <cell r="I2229" t="str">
            <v>017802</v>
          </cell>
        </row>
        <row r="2230">
          <cell r="B2230" t="str">
            <v>N絞肉(粗</v>
          </cell>
          <cell r="C2230" t="str">
            <v>普惠食品企業有限公司</v>
          </cell>
          <cell r="E2230" t="str">
            <v>普惠</v>
          </cell>
          <cell r="F2230" t="str">
            <v>KG</v>
          </cell>
        </row>
        <row r="2231">
          <cell r="B2231" t="str">
            <v>絞肉</v>
          </cell>
          <cell r="C2231" t="str">
            <v>台灣糖業股份有限公司</v>
          </cell>
          <cell r="E2231" t="str">
            <v>台糖</v>
          </cell>
          <cell r="F2231" t="str">
            <v>KG</v>
          </cell>
          <cell r="H2231" t="str">
            <v>CAS台灣優良農產品</v>
          </cell>
          <cell r="I2231" t="str">
            <v>014702</v>
          </cell>
        </row>
        <row r="2232">
          <cell r="B2232" t="str">
            <v>絞肉</v>
          </cell>
          <cell r="C2232" t="str">
            <v>泰安食品企業股份有限公司</v>
          </cell>
          <cell r="E2232" t="str">
            <v>泰安</v>
          </cell>
          <cell r="F2232" t="str">
            <v>KG</v>
          </cell>
          <cell r="H2232" t="str">
            <v>CAS台灣優良農產品</v>
          </cell>
          <cell r="I2232" t="str">
            <v>016902</v>
          </cell>
        </row>
        <row r="2233">
          <cell r="B2233" t="str">
            <v>絞肉(粗</v>
          </cell>
          <cell r="E2233" t="str">
            <v>聯盛</v>
          </cell>
          <cell r="F2233" t="str">
            <v>KG</v>
          </cell>
        </row>
        <row r="2234">
          <cell r="B2234" t="str">
            <v>絞肉(中)</v>
          </cell>
          <cell r="D2234" t="str">
            <v/>
          </cell>
          <cell r="E2234" t="str">
            <v>泰安</v>
          </cell>
          <cell r="F2234" t="str">
            <v>KG</v>
          </cell>
        </row>
        <row r="2235">
          <cell r="B2235" t="str">
            <v>N肉柳</v>
          </cell>
          <cell r="C2235" t="str">
            <v>普惠食品企業有限公司</v>
          </cell>
          <cell r="D2235" t="str">
            <v>1.2*1.2*6</v>
          </cell>
          <cell r="E2235" t="str">
            <v>普惠</v>
          </cell>
          <cell r="F2235" t="str">
            <v>KG</v>
          </cell>
        </row>
        <row r="2236">
          <cell r="B2236" t="str">
            <v>熟小腸</v>
          </cell>
          <cell r="C2236" t="str">
            <v>民辰肉品有限公司</v>
          </cell>
          <cell r="E2236" t="str">
            <v>民辰</v>
          </cell>
          <cell r="F2236" t="str">
            <v>KG</v>
          </cell>
        </row>
        <row r="2237">
          <cell r="B2237" t="str">
            <v>肉柳</v>
          </cell>
          <cell r="C2237" t="str">
            <v>香里食品企業有限公司</v>
          </cell>
          <cell r="D2237" t="str">
            <v>1.2*1.2*6</v>
          </cell>
          <cell r="E2237" t="str">
            <v>香里</v>
          </cell>
          <cell r="F2237" t="str">
            <v>KG</v>
          </cell>
          <cell r="H2237" t="str">
            <v>CAS台灣優良農產品</v>
          </cell>
          <cell r="I2237" t="str">
            <v>015202</v>
          </cell>
        </row>
        <row r="2238">
          <cell r="B2238" t="str">
            <v>肉柳</v>
          </cell>
          <cell r="C2238" t="str">
            <v>永軒食品有限公司</v>
          </cell>
          <cell r="E2238" t="str">
            <v>永軒</v>
          </cell>
          <cell r="F2238" t="str">
            <v>KG</v>
          </cell>
        </row>
        <row r="2239">
          <cell r="B2239" t="str">
            <v>肉柳</v>
          </cell>
          <cell r="C2239" t="str">
            <v>翔昇肉品批發商行</v>
          </cell>
          <cell r="E2239" t="str">
            <v>翔昇</v>
          </cell>
          <cell r="F2239" t="str">
            <v>KG</v>
          </cell>
        </row>
        <row r="2240">
          <cell r="B2240" t="str">
            <v>豬腱丁</v>
          </cell>
          <cell r="C2240" t="str">
            <v>民辰肉品有限公司</v>
          </cell>
          <cell r="D2240" t="str">
            <v>後腱</v>
          </cell>
          <cell r="E2240" t="str">
            <v>民辰</v>
          </cell>
          <cell r="F2240" t="str">
            <v>KG</v>
          </cell>
        </row>
        <row r="2241">
          <cell r="B2241" t="str">
            <v>豬腱(整個</v>
          </cell>
          <cell r="C2241" t="str">
            <v>民辰肉品有限公司</v>
          </cell>
          <cell r="D2241" t="str">
            <v>前腱</v>
          </cell>
          <cell r="E2241" t="str">
            <v>民辰</v>
          </cell>
          <cell r="F2241" t="str">
            <v>KG</v>
          </cell>
        </row>
        <row r="2242">
          <cell r="B2242" t="str">
            <v>豬腱丁</v>
          </cell>
          <cell r="C2242" t="str">
            <v>香里食品企業有限公司</v>
          </cell>
          <cell r="E2242" t="str">
            <v>香里</v>
          </cell>
          <cell r="F2242" t="str">
            <v>KG</v>
          </cell>
          <cell r="H2242" t="str">
            <v>CAS台灣優良農產品</v>
          </cell>
          <cell r="I2242" t="str">
            <v>015202</v>
          </cell>
        </row>
        <row r="2243">
          <cell r="B2243" t="str">
            <v>豬腱(整個)</v>
          </cell>
          <cell r="E2243" t="str">
            <v>翔昇</v>
          </cell>
          <cell r="F2243" t="str">
            <v>KG</v>
          </cell>
        </row>
        <row r="2244">
          <cell r="B2244" t="str">
            <v>豬腱丁</v>
          </cell>
          <cell r="C2244" t="str">
            <v>台灣糖業股份有限公司</v>
          </cell>
          <cell r="E2244" t="str">
            <v>台糖</v>
          </cell>
          <cell r="F2244" t="str">
            <v>KG</v>
          </cell>
          <cell r="H2244" t="str">
            <v>CAS台灣優良農產品</v>
          </cell>
          <cell r="I2244" t="str">
            <v>014702</v>
          </cell>
        </row>
        <row r="2245">
          <cell r="B2245" t="str">
            <v>豬腱丁3*3</v>
          </cell>
          <cell r="E2245" t="str">
            <v>嘉一香</v>
          </cell>
          <cell r="F2245" t="str">
            <v>KG</v>
          </cell>
          <cell r="H2245" t="str">
            <v>CAS台灣優良農產品</v>
          </cell>
          <cell r="I2245" t="str">
            <v>017802</v>
          </cell>
        </row>
        <row r="2246">
          <cell r="B2246" t="str">
            <v>腱子骨</v>
          </cell>
          <cell r="C2246" t="str">
            <v>嘉一香食品股份有限公司</v>
          </cell>
          <cell r="E2246" t="str">
            <v>嘉一香</v>
          </cell>
          <cell r="F2246" t="str">
            <v>KG</v>
          </cell>
          <cell r="H2246" t="str">
            <v>CAS台灣優良農產品</v>
          </cell>
          <cell r="I2246" t="str">
            <v>017802</v>
          </cell>
        </row>
        <row r="2247">
          <cell r="B2247" t="str">
            <v>豬腱切片</v>
          </cell>
          <cell r="E2247" t="str">
            <v>翔昇</v>
          </cell>
          <cell r="F2247" t="str">
            <v>KG</v>
          </cell>
        </row>
        <row r="2248">
          <cell r="B2248" t="str">
            <v>梅花肉</v>
          </cell>
          <cell r="C2248" t="str">
            <v>民辰肉品有限公司</v>
          </cell>
          <cell r="E2248" t="str">
            <v>民辰</v>
          </cell>
          <cell r="F2248" t="str">
            <v>KG</v>
          </cell>
        </row>
        <row r="2249">
          <cell r="B2249" t="str">
            <v>梅花肉丁</v>
          </cell>
          <cell r="C2249" t="str">
            <v>民辰肉品有限公司</v>
          </cell>
          <cell r="E2249" t="str">
            <v>民辰</v>
          </cell>
          <cell r="F2249" t="str">
            <v>KG</v>
          </cell>
        </row>
        <row r="2250">
          <cell r="B2250" t="str">
            <v>黑豬梅花肉絲</v>
          </cell>
          <cell r="C2250" t="str">
            <v>翔昇肉品批發商行</v>
          </cell>
          <cell r="E2250" t="str">
            <v>翔昇</v>
          </cell>
          <cell r="F2250" t="str">
            <v>KG</v>
          </cell>
        </row>
        <row r="2251">
          <cell r="B2251" t="str">
            <v>黑豬梅花小小丁</v>
          </cell>
          <cell r="C2251" t="str">
            <v>翔昇肉品批發商行</v>
          </cell>
          <cell r="E2251" t="str">
            <v>翔昇</v>
          </cell>
          <cell r="F2251" t="str">
            <v>KG</v>
          </cell>
        </row>
        <row r="2252">
          <cell r="B2252" t="str">
            <v>梅花肉</v>
          </cell>
          <cell r="C2252" t="str">
            <v>翔昇肉品批發商行</v>
          </cell>
          <cell r="E2252" t="str">
            <v>翔昇</v>
          </cell>
          <cell r="F2252" t="str">
            <v>KG</v>
          </cell>
        </row>
        <row r="2253">
          <cell r="B2253" t="str">
            <v>梅花肉片</v>
          </cell>
          <cell r="E2253" t="str">
            <v>聯盛</v>
          </cell>
          <cell r="F2253" t="str">
            <v>KG</v>
          </cell>
        </row>
        <row r="2254">
          <cell r="B2254" t="str">
            <v>梅花肉片</v>
          </cell>
          <cell r="E2254" t="str">
            <v>翔昇</v>
          </cell>
          <cell r="F2254" t="str">
            <v>KG</v>
          </cell>
        </row>
        <row r="2255">
          <cell r="B2255" t="str">
            <v>梅花肉絲</v>
          </cell>
          <cell r="E2255" t="str">
            <v>聯盛</v>
          </cell>
          <cell r="F2255" t="str">
            <v>KG</v>
          </cell>
        </row>
        <row r="2256">
          <cell r="B2256" t="str">
            <v>梅花肉絲</v>
          </cell>
          <cell r="E2256" t="str">
            <v>翔昇</v>
          </cell>
          <cell r="F2256" t="str">
            <v>KG</v>
          </cell>
        </row>
        <row r="2257">
          <cell r="B2257" t="str">
            <v>里肌肉片</v>
          </cell>
          <cell r="E2257" t="str">
            <v>翔昇</v>
          </cell>
          <cell r="F2257" t="str">
            <v>KG</v>
          </cell>
        </row>
        <row r="2258">
          <cell r="B2258" t="str">
            <v>梅花肉片</v>
          </cell>
          <cell r="C2258" t="str">
            <v>民辰肉品有限公司</v>
          </cell>
          <cell r="E2258" t="str">
            <v>民辰</v>
          </cell>
          <cell r="F2258" t="str">
            <v>KG</v>
          </cell>
        </row>
        <row r="2259">
          <cell r="B2259" t="str">
            <v>梅花肉片</v>
          </cell>
          <cell r="C2259" t="str">
            <v>永軒食品有限公司</v>
          </cell>
          <cell r="E2259" t="str">
            <v>永軒</v>
          </cell>
          <cell r="F2259" t="str">
            <v>KG</v>
          </cell>
        </row>
        <row r="2260">
          <cell r="B2260" t="str">
            <v>梅花肉排</v>
          </cell>
          <cell r="C2260" t="str">
            <v>香里食品企業有限公司</v>
          </cell>
          <cell r="E2260" t="str">
            <v>香里</v>
          </cell>
          <cell r="F2260" t="str">
            <v>KG</v>
          </cell>
          <cell r="H2260" t="str">
            <v>CAS台灣優良農產品</v>
          </cell>
          <cell r="I2260" t="str">
            <v>015202</v>
          </cell>
        </row>
        <row r="2261">
          <cell r="B2261" t="str">
            <v>梅花肉排</v>
          </cell>
          <cell r="C2261" t="str">
            <v>嘉一香食品股份有限公司</v>
          </cell>
          <cell r="E2261" t="str">
            <v>嘉一香</v>
          </cell>
          <cell r="F2261" t="str">
            <v>KG</v>
          </cell>
          <cell r="H2261" t="str">
            <v>CAS台灣優良農產品</v>
          </cell>
          <cell r="I2261" t="str">
            <v>017802</v>
          </cell>
        </row>
        <row r="2262">
          <cell r="B2262" t="str">
            <v>梅花絞肉</v>
          </cell>
          <cell r="C2262" t="str">
            <v>嘉一香食品股份有限公司</v>
          </cell>
          <cell r="E2262" t="str">
            <v>嘉一香</v>
          </cell>
          <cell r="F2262" t="str">
            <v>KG</v>
          </cell>
          <cell r="H2262" t="str">
            <v>CAS台灣優良農產品</v>
          </cell>
          <cell r="I2262" t="str">
            <v>017802</v>
          </cell>
        </row>
        <row r="2263">
          <cell r="B2263" t="str">
            <v>梅花肉丁</v>
          </cell>
          <cell r="C2263" t="str">
            <v>嘉一香食品股份有限公司</v>
          </cell>
          <cell r="E2263" t="str">
            <v>嘉一香</v>
          </cell>
          <cell r="F2263" t="str">
            <v>KG</v>
          </cell>
          <cell r="H2263" t="str">
            <v>CAS台灣優良農產品</v>
          </cell>
          <cell r="I2263" t="str">
            <v>017002</v>
          </cell>
        </row>
        <row r="2264">
          <cell r="B2264" t="str">
            <v>梅花肉片</v>
          </cell>
          <cell r="C2264" t="str">
            <v>嘉一香食品股份有限公司</v>
          </cell>
          <cell r="E2264" t="str">
            <v>嘉一香</v>
          </cell>
          <cell r="F2264" t="str">
            <v>KG</v>
          </cell>
          <cell r="H2264" t="str">
            <v>CAS台灣優良農產品</v>
          </cell>
          <cell r="I2264" t="str">
            <v>017802</v>
          </cell>
        </row>
        <row r="2265">
          <cell r="B2265" t="str">
            <v>梅花肉</v>
          </cell>
          <cell r="C2265" t="str">
            <v>聯盛豬肉行</v>
          </cell>
          <cell r="E2265" t="str">
            <v>聯盛</v>
          </cell>
          <cell r="F2265" t="str">
            <v>KG</v>
          </cell>
        </row>
        <row r="2266">
          <cell r="B2266" t="str">
            <v>梅花烤肉片</v>
          </cell>
          <cell r="C2266" t="str">
            <v>嘉一香食品股份有限公司</v>
          </cell>
          <cell r="E2266" t="str">
            <v>嘉一香</v>
          </cell>
          <cell r="F2266" t="str">
            <v>KG</v>
          </cell>
          <cell r="H2266" t="str">
            <v>CAS台灣優良農產品</v>
          </cell>
          <cell r="I2266" t="str">
            <v>017802</v>
          </cell>
        </row>
        <row r="2267">
          <cell r="B2267" t="str">
            <v>梅花肉丁</v>
          </cell>
          <cell r="E2267" t="str">
            <v>永軒</v>
          </cell>
          <cell r="F2267" t="str">
            <v>KG</v>
          </cell>
        </row>
        <row r="2268">
          <cell r="B2268" t="str">
            <v>梅花肉絲</v>
          </cell>
          <cell r="C2268" t="str">
            <v>民辰肉品有限公司</v>
          </cell>
          <cell r="E2268" t="str">
            <v>民辰</v>
          </cell>
          <cell r="F2268" t="str">
            <v>KG</v>
          </cell>
        </row>
        <row r="2269">
          <cell r="B2269" t="str">
            <v>梅花肉丁</v>
          </cell>
          <cell r="E2269" t="str">
            <v>聯盛</v>
          </cell>
          <cell r="F2269" t="str">
            <v>KG</v>
          </cell>
        </row>
        <row r="2270">
          <cell r="B2270" t="str">
            <v>梅花肉丁</v>
          </cell>
          <cell r="E2270" t="str">
            <v>翔昇</v>
          </cell>
          <cell r="F2270" t="str">
            <v>KG</v>
          </cell>
        </row>
        <row r="2271">
          <cell r="B2271" t="str">
            <v>帶骨大排75G</v>
          </cell>
          <cell r="C2271" t="str">
            <v>民辰肉品有限公司</v>
          </cell>
          <cell r="E2271" t="str">
            <v>民辰</v>
          </cell>
          <cell r="F2271" t="str">
            <v>KG</v>
          </cell>
        </row>
        <row r="2272">
          <cell r="B2272" t="str">
            <v>帶骨大排75G</v>
          </cell>
          <cell r="E2272" t="str">
            <v>復進</v>
          </cell>
          <cell r="F2272" t="str">
            <v>KG</v>
          </cell>
        </row>
        <row r="2273">
          <cell r="B2273" t="str">
            <v>排骨小丁</v>
          </cell>
          <cell r="C2273" t="str">
            <v>民辰肉品有限公司</v>
          </cell>
          <cell r="E2273" t="str">
            <v>民辰</v>
          </cell>
          <cell r="F2273" t="str">
            <v>KG</v>
          </cell>
        </row>
        <row r="2274">
          <cell r="B2274" t="str">
            <v>排骨丁</v>
          </cell>
          <cell r="C2274" t="str">
            <v>復進企業股份有限公司</v>
          </cell>
          <cell r="E2274" t="str">
            <v>復進</v>
          </cell>
          <cell r="F2274" t="str">
            <v>KG</v>
          </cell>
          <cell r="H2274" t="str">
            <v>CAS台灣優良農產品</v>
          </cell>
          <cell r="I2274" t="str">
            <v>016302</v>
          </cell>
        </row>
        <row r="2275">
          <cell r="B2275" t="str">
            <v>小排骨(大成</v>
          </cell>
          <cell r="C2275" t="str">
            <v>民辰肉品有限公司</v>
          </cell>
          <cell r="E2275" t="str">
            <v>民辰</v>
          </cell>
          <cell r="F2275" t="str">
            <v>KG</v>
          </cell>
        </row>
        <row r="2276">
          <cell r="B2276" t="str">
            <v>上排</v>
          </cell>
          <cell r="C2276" t="str">
            <v>嘉一香食品股份有限公司</v>
          </cell>
          <cell r="D2276" t="str">
            <v>900-1000G</v>
          </cell>
          <cell r="E2276" t="str">
            <v>嘉一香</v>
          </cell>
          <cell r="F2276" t="str">
            <v>KG</v>
          </cell>
          <cell r="H2276" t="str">
            <v>CAS台灣優良農產品</v>
          </cell>
          <cell r="I2276" t="str">
            <v>017802</v>
          </cell>
        </row>
        <row r="2277">
          <cell r="B2277" t="str">
            <v>正小排丁</v>
          </cell>
          <cell r="C2277" t="str">
            <v>永軒食品有限公司</v>
          </cell>
          <cell r="E2277" t="str">
            <v>永軒</v>
          </cell>
          <cell r="F2277" t="str">
            <v>KG</v>
          </cell>
        </row>
        <row r="2278">
          <cell r="B2278" t="str">
            <v>正小排丁</v>
          </cell>
          <cell r="C2278" t="str">
            <v>民辰肉品有限公司</v>
          </cell>
          <cell r="E2278" t="str">
            <v>民辰</v>
          </cell>
          <cell r="F2278" t="str">
            <v>KG</v>
          </cell>
        </row>
        <row r="2279">
          <cell r="B2279" t="str">
            <v>N胛心肉絲</v>
          </cell>
          <cell r="C2279" t="str">
            <v>民辰肉品有限公司</v>
          </cell>
          <cell r="E2279" t="str">
            <v>民辰</v>
          </cell>
          <cell r="F2279" t="str">
            <v>KG</v>
          </cell>
        </row>
        <row r="2280">
          <cell r="B2280" t="str">
            <v>N胛心肉片</v>
          </cell>
          <cell r="C2280" t="str">
            <v>民辰肉品有限公司</v>
          </cell>
          <cell r="E2280" t="str">
            <v>民辰</v>
          </cell>
          <cell r="F2280" t="str">
            <v>KG</v>
          </cell>
        </row>
        <row r="2281">
          <cell r="B2281" t="str">
            <v>黑豬小排丁</v>
          </cell>
          <cell r="C2281" t="str">
            <v>翔昇肉品批發商行</v>
          </cell>
          <cell r="E2281" t="str">
            <v>翔昇</v>
          </cell>
          <cell r="F2281" t="str">
            <v>KG</v>
          </cell>
        </row>
        <row r="2282">
          <cell r="B2282" t="str">
            <v>正小排丁</v>
          </cell>
          <cell r="C2282" t="str">
            <v>香里食品企業有限公司</v>
          </cell>
          <cell r="E2282" t="str">
            <v>香里</v>
          </cell>
          <cell r="F2282" t="str">
            <v>KG</v>
          </cell>
          <cell r="H2282" t="str">
            <v>CAS台灣優良農產品</v>
          </cell>
          <cell r="I2282" t="str">
            <v>015202</v>
          </cell>
        </row>
        <row r="2283">
          <cell r="B2283" t="str">
            <v>正小排</v>
          </cell>
          <cell r="C2283" t="str">
            <v>聯盛豬肉行</v>
          </cell>
          <cell r="E2283" t="str">
            <v>聯盛</v>
          </cell>
          <cell r="F2283" t="str">
            <v>KG</v>
          </cell>
        </row>
        <row r="2284">
          <cell r="B2284" t="str">
            <v>正小排</v>
          </cell>
          <cell r="C2284" t="str">
            <v>翔昇肉品批發商行</v>
          </cell>
          <cell r="E2284" t="str">
            <v>翔昇</v>
          </cell>
          <cell r="F2284" t="str">
            <v>KG</v>
          </cell>
        </row>
        <row r="2285">
          <cell r="B2285" t="str">
            <v>黑豬正小排丁</v>
          </cell>
          <cell r="C2285" t="str">
            <v>民辰肉品有限公司</v>
          </cell>
          <cell r="E2285" t="str">
            <v>民辰</v>
          </cell>
          <cell r="F2285" t="str">
            <v>KG</v>
          </cell>
        </row>
        <row r="2286">
          <cell r="B2286" t="str">
            <v>正小排丁去龍骨</v>
          </cell>
          <cell r="E2286" t="str">
            <v>翔昇</v>
          </cell>
          <cell r="F2286" t="str">
            <v>KG</v>
          </cell>
        </row>
        <row r="2287">
          <cell r="B2287" t="str">
            <v>大骨</v>
          </cell>
          <cell r="C2287" t="str">
            <v>嘉一香食品股份有限公司</v>
          </cell>
          <cell r="E2287" t="str">
            <v>嘉一香</v>
          </cell>
          <cell r="F2287" t="str">
            <v>KG</v>
          </cell>
          <cell r="H2287" t="str">
            <v>CAS台灣優良農產品</v>
          </cell>
          <cell r="I2287" t="str">
            <v>017802</v>
          </cell>
        </row>
        <row r="2288">
          <cell r="B2288" t="str">
            <v>大骨</v>
          </cell>
          <cell r="C2288" t="str">
            <v>民辰肉品有限公司</v>
          </cell>
          <cell r="E2288" t="str">
            <v>民辰</v>
          </cell>
          <cell r="F2288" t="str">
            <v>KG</v>
          </cell>
        </row>
        <row r="2289">
          <cell r="B2289" t="str">
            <v>大骨</v>
          </cell>
          <cell r="C2289" t="str">
            <v>永軒食品有限公司</v>
          </cell>
          <cell r="E2289" t="str">
            <v>永軒</v>
          </cell>
          <cell r="F2289" t="str">
            <v>KG</v>
          </cell>
        </row>
        <row r="2290">
          <cell r="B2290" t="str">
            <v>大骨</v>
          </cell>
          <cell r="C2290" t="str">
            <v>翔昇肉品批發商行</v>
          </cell>
          <cell r="E2290" t="str">
            <v>翔昇</v>
          </cell>
          <cell r="F2290" t="str">
            <v>KG</v>
          </cell>
        </row>
        <row r="2291">
          <cell r="B2291" t="str">
            <v>大骨</v>
          </cell>
          <cell r="C2291" t="str">
            <v>香里食品企業有限公司</v>
          </cell>
          <cell r="E2291" t="str">
            <v>香里</v>
          </cell>
          <cell r="F2291" t="str">
            <v>KG</v>
          </cell>
          <cell r="H2291" t="str">
            <v>CAS台灣優良農產品</v>
          </cell>
          <cell r="I2291" t="str">
            <v>015202</v>
          </cell>
        </row>
        <row r="2292">
          <cell r="B2292" t="str">
            <v>大骨(有肉</v>
          </cell>
          <cell r="C2292" t="str">
            <v>翔昇肉品批發商行</v>
          </cell>
          <cell r="E2292" t="str">
            <v>翔昇</v>
          </cell>
          <cell r="F2292" t="str">
            <v>KG</v>
          </cell>
        </row>
        <row r="2293">
          <cell r="B2293" t="str">
            <v>大骨</v>
          </cell>
          <cell r="C2293" t="str">
            <v>聯盛豬肉行</v>
          </cell>
          <cell r="E2293" t="str">
            <v>聯盛</v>
          </cell>
          <cell r="F2293" t="str">
            <v>KG</v>
          </cell>
        </row>
        <row r="2294">
          <cell r="B2294" t="str">
            <v>大骨</v>
          </cell>
          <cell r="C2294" t="str">
            <v>台灣糖業股份有限公司</v>
          </cell>
          <cell r="E2294" t="str">
            <v>台糖</v>
          </cell>
          <cell r="F2294" t="str">
            <v>KG</v>
          </cell>
          <cell r="H2294" t="str">
            <v>CAS台灣優良農產品</v>
          </cell>
          <cell r="I2294" t="str">
            <v>014702</v>
          </cell>
        </row>
        <row r="2295">
          <cell r="B2295" t="str">
            <v>豬腳丁</v>
          </cell>
          <cell r="C2295" t="str">
            <v>嘉一香食品股份有限公司</v>
          </cell>
          <cell r="E2295" t="str">
            <v>嘉一香</v>
          </cell>
          <cell r="F2295" t="str">
            <v>KG</v>
          </cell>
          <cell r="H2295" t="str">
            <v>CAS台灣優良農產品</v>
          </cell>
          <cell r="I2295" t="str">
            <v>017802</v>
          </cell>
        </row>
        <row r="2296">
          <cell r="B2296" t="str">
            <v>豬腳圈(中段</v>
          </cell>
          <cell r="C2296" t="str">
            <v>永軒食品有限公司</v>
          </cell>
          <cell r="E2296" t="str">
            <v>永軒</v>
          </cell>
          <cell r="F2296" t="str">
            <v>KG</v>
          </cell>
        </row>
        <row r="2297">
          <cell r="B2297" t="str">
            <v>豬腳</v>
          </cell>
          <cell r="C2297" t="str">
            <v>台灣糖業股份有限公司</v>
          </cell>
          <cell r="E2297" t="str">
            <v>台糖</v>
          </cell>
          <cell r="F2297" t="str">
            <v>KG</v>
          </cell>
          <cell r="H2297" t="str">
            <v>CAS台灣優良農產品</v>
          </cell>
          <cell r="I2297" t="str">
            <v>014702</v>
          </cell>
        </row>
        <row r="2298">
          <cell r="B2298" t="str">
            <v>豬腳丁</v>
          </cell>
          <cell r="C2298" t="str">
            <v>民辰肉品有限公司</v>
          </cell>
          <cell r="D2298" t="str">
            <v>有肉</v>
          </cell>
          <cell r="E2298" t="str">
            <v>民辰</v>
          </cell>
          <cell r="F2298" t="str">
            <v>KG</v>
          </cell>
        </row>
        <row r="2299">
          <cell r="B2299" t="str">
            <v>豬腳丁(有肉</v>
          </cell>
          <cell r="C2299" t="str">
            <v>永軒食品有限公司</v>
          </cell>
          <cell r="D2299" t="str">
            <v>有肉</v>
          </cell>
          <cell r="E2299" t="str">
            <v>永軒</v>
          </cell>
          <cell r="F2299" t="str">
            <v>KG</v>
          </cell>
        </row>
        <row r="2300">
          <cell r="B2300" t="str">
            <v>豬前腳(前足長</v>
          </cell>
          <cell r="C2300" t="str">
            <v>嘉一香食品股份有限公司</v>
          </cell>
          <cell r="D2300" t="str">
            <v>1隻3-4斤</v>
          </cell>
          <cell r="E2300" t="str">
            <v>嘉一香</v>
          </cell>
          <cell r="F2300" t="str">
            <v>KG</v>
          </cell>
          <cell r="H2300" t="str">
            <v>CAS台灣優良農產品</v>
          </cell>
          <cell r="I2300" t="str">
            <v>017802</v>
          </cell>
        </row>
        <row r="2301">
          <cell r="B2301" t="str">
            <v>豬腳丁</v>
          </cell>
          <cell r="C2301" t="str">
            <v>永軒食品有限公司</v>
          </cell>
          <cell r="E2301" t="str">
            <v>永軒</v>
          </cell>
          <cell r="F2301" t="str">
            <v>KG</v>
          </cell>
        </row>
        <row r="2302">
          <cell r="B2302" t="str">
            <v>豬腳丁</v>
          </cell>
          <cell r="C2302" t="str">
            <v>香里食品企業有限公司</v>
          </cell>
          <cell r="E2302" t="str">
            <v>香里</v>
          </cell>
          <cell r="F2302" t="str">
            <v>KG</v>
          </cell>
          <cell r="H2302" t="str">
            <v>CAS台灣優良農產品</v>
          </cell>
          <cell r="I2302" t="str">
            <v>015202</v>
          </cell>
        </row>
        <row r="2303">
          <cell r="B2303" t="str">
            <v>豬腳丁</v>
          </cell>
          <cell r="C2303" t="str">
            <v>聯盛豬肉行</v>
          </cell>
          <cell r="E2303" t="str">
            <v>聯盛</v>
          </cell>
          <cell r="F2303" t="str">
            <v>KG</v>
          </cell>
        </row>
        <row r="2304">
          <cell r="B2304" t="str">
            <v>火鍋豬肉片200G</v>
          </cell>
          <cell r="E2304" t="str">
            <v>駿揚</v>
          </cell>
          <cell r="F2304" t="str">
            <v>盒</v>
          </cell>
        </row>
        <row r="2305">
          <cell r="B2305" t="str">
            <v>火鍋豬肉片3K</v>
          </cell>
          <cell r="D2305" t="str">
            <v>3K/包</v>
          </cell>
          <cell r="E2305" t="str">
            <v>駿揚</v>
          </cell>
          <cell r="F2305" t="str">
            <v>包</v>
          </cell>
        </row>
        <row r="2306">
          <cell r="B2306" t="str">
            <v>火鍋五花肉片</v>
          </cell>
          <cell r="C2306" t="str">
            <v>嘉一香食品股份有限公司</v>
          </cell>
          <cell r="E2306" t="str">
            <v>嘉一香</v>
          </cell>
          <cell r="F2306" t="str">
            <v>KG</v>
          </cell>
          <cell r="H2306" t="str">
            <v>CAS台灣優良農產品</v>
          </cell>
          <cell r="I2306" t="str">
            <v>017802</v>
          </cell>
        </row>
        <row r="2307">
          <cell r="B2307" t="str">
            <v>火鍋梅花肉片</v>
          </cell>
          <cell r="C2307" t="str">
            <v>嘉一香食品股份有限公司</v>
          </cell>
          <cell r="E2307" t="str">
            <v>嘉一香</v>
          </cell>
          <cell r="F2307" t="str">
            <v>KG</v>
          </cell>
          <cell r="H2307" t="str">
            <v>CAS台灣優良農產品</v>
          </cell>
          <cell r="I2307" t="str">
            <v>017802</v>
          </cell>
        </row>
        <row r="2308">
          <cell r="B2308" t="str">
            <v>火鍋豬肉片</v>
          </cell>
          <cell r="C2308" t="str">
            <v>香里食品企業有限公司</v>
          </cell>
          <cell r="E2308" t="str">
            <v>香里</v>
          </cell>
          <cell r="F2308" t="str">
            <v>KG</v>
          </cell>
          <cell r="H2308" t="str">
            <v>CAS台灣優良農產品</v>
          </cell>
          <cell r="I2308" t="str">
            <v>015202</v>
          </cell>
        </row>
        <row r="2309">
          <cell r="B2309" t="str">
            <v>火鍋豬肉片</v>
          </cell>
          <cell r="C2309" t="str">
            <v>嘉一香食品股份有限公司</v>
          </cell>
          <cell r="E2309" t="str">
            <v>嘉一香</v>
          </cell>
          <cell r="F2309" t="str">
            <v>KG</v>
          </cell>
          <cell r="H2309" t="str">
            <v>CAS台灣優良農產品</v>
          </cell>
          <cell r="I2309" t="str">
            <v>017802</v>
          </cell>
        </row>
        <row r="2310">
          <cell r="B2310" t="str">
            <v>胛心排骨</v>
          </cell>
          <cell r="C2310" t="str">
            <v>民辰肉品有限公司</v>
          </cell>
          <cell r="E2310" t="str">
            <v>民辰</v>
          </cell>
          <cell r="F2310" t="str">
            <v>KG</v>
          </cell>
        </row>
        <row r="2311">
          <cell r="B2311" t="str">
            <v>帶骨大排</v>
          </cell>
          <cell r="C2311" t="str">
            <v>永軒食品有限公司</v>
          </cell>
          <cell r="E2311" t="str">
            <v>永軒</v>
          </cell>
          <cell r="F2311" t="str">
            <v>KG</v>
          </cell>
        </row>
        <row r="2312">
          <cell r="B2312" t="str">
            <v>帶骨大排</v>
          </cell>
          <cell r="C2312" t="str">
            <v>民辰肉品有限公司</v>
          </cell>
          <cell r="E2312" t="str">
            <v>民辰</v>
          </cell>
          <cell r="F2312" t="str">
            <v>KG</v>
          </cell>
        </row>
        <row r="2313">
          <cell r="B2313" t="str">
            <v>豬肝</v>
          </cell>
          <cell r="C2313" t="str">
            <v>民辰肉品有限公司</v>
          </cell>
          <cell r="E2313" t="str">
            <v>民辰</v>
          </cell>
          <cell r="F2313" t="str">
            <v>副</v>
          </cell>
        </row>
        <row r="2314">
          <cell r="B2314" t="str">
            <v>豬肝</v>
          </cell>
          <cell r="C2314" t="str">
            <v>民辰肉品有限公司</v>
          </cell>
          <cell r="E2314" t="str">
            <v>民辰</v>
          </cell>
          <cell r="F2314" t="str">
            <v>KG</v>
          </cell>
        </row>
        <row r="2315">
          <cell r="B2315" t="str">
            <v>豬肝(切</v>
          </cell>
          <cell r="C2315" t="str">
            <v>民辰肉品有限公司</v>
          </cell>
          <cell r="E2315" t="str">
            <v>民辰</v>
          </cell>
          <cell r="F2315" t="str">
            <v>KG</v>
          </cell>
        </row>
        <row r="2316">
          <cell r="B2316" t="str">
            <v>豬粉肝</v>
          </cell>
          <cell r="C2316" t="str">
            <v>民辰肉品有限公司</v>
          </cell>
          <cell r="E2316" t="str">
            <v>民辰</v>
          </cell>
          <cell r="F2316" t="str">
            <v>副</v>
          </cell>
        </row>
        <row r="2317">
          <cell r="B2317" t="str">
            <v>豬耳朵</v>
          </cell>
          <cell r="C2317" t="str">
            <v>民辰肉品有限公司</v>
          </cell>
          <cell r="E2317" t="str">
            <v>民辰</v>
          </cell>
          <cell r="F2317" t="str">
            <v>個</v>
          </cell>
        </row>
        <row r="2318">
          <cell r="B2318" t="str">
            <v>豬腰</v>
          </cell>
          <cell r="C2318" t="str">
            <v>民辰肉品有限公司</v>
          </cell>
          <cell r="E2318" t="str">
            <v>民辰</v>
          </cell>
          <cell r="F2318" t="str">
            <v>副</v>
          </cell>
        </row>
        <row r="2319">
          <cell r="B2319" t="str">
            <v>豬耳朵</v>
          </cell>
          <cell r="C2319" t="str">
            <v>永軒食品有限公司</v>
          </cell>
          <cell r="E2319" t="str">
            <v>永軒</v>
          </cell>
          <cell r="F2319" t="str">
            <v>KG</v>
          </cell>
        </row>
        <row r="2320">
          <cell r="B2320" t="str">
            <v>豬肝</v>
          </cell>
          <cell r="C2320" t="str">
            <v>永軒食品有限公司</v>
          </cell>
          <cell r="E2320" t="str">
            <v>永軒</v>
          </cell>
          <cell r="F2320" t="str">
            <v>副</v>
          </cell>
        </row>
        <row r="2321">
          <cell r="B2321" t="str">
            <v>豬肝璉</v>
          </cell>
          <cell r="C2321" t="str">
            <v>民辰肉品有限公司</v>
          </cell>
          <cell r="E2321" t="str">
            <v>民辰</v>
          </cell>
          <cell r="F2321" t="str">
            <v>KG</v>
          </cell>
        </row>
        <row r="2322">
          <cell r="B2322" t="str">
            <v>豬肚</v>
          </cell>
          <cell r="C2322" t="str">
            <v>民辰肉品有限公司</v>
          </cell>
          <cell r="D2322" t="str">
            <v>處理乾淨</v>
          </cell>
          <cell r="E2322" t="str">
            <v>民辰</v>
          </cell>
          <cell r="F2322" t="str">
            <v>副</v>
          </cell>
        </row>
        <row r="2323">
          <cell r="B2323" t="str">
            <v>豬肚(切</v>
          </cell>
          <cell r="C2323" t="str">
            <v>民辰肉品有限公司</v>
          </cell>
          <cell r="E2323" t="str">
            <v>民辰</v>
          </cell>
          <cell r="F2323" t="str">
            <v>KG</v>
          </cell>
        </row>
        <row r="2324">
          <cell r="B2324" t="str">
            <v>豬肚</v>
          </cell>
          <cell r="C2324" t="str">
            <v>永軒食品有限公司</v>
          </cell>
          <cell r="D2324" t="str">
            <v>處理好</v>
          </cell>
          <cell r="E2324" t="str">
            <v>永軒</v>
          </cell>
          <cell r="F2324" t="str">
            <v>個</v>
          </cell>
        </row>
        <row r="2325">
          <cell r="B2325" t="str">
            <v>豬肚</v>
          </cell>
          <cell r="C2325" t="str">
            <v>翔昇肉品批發商行</v>
          </cell>
          <cell r="E2325" t="str">
            <v>翔昇</v>
          </cell>
          <cell r="F2325" t="str">
            <v>個</v>
          </cell>
        </row>
        <row r="2326">
          <cell r="B2326" t="str">
            <v>豬心</v>
          </cell>
          <cell r="C2326" t="str">
            <v>民辰肉品有限公司</v>
          </cell>
          <cell r="E2326" t="str">
            <v>民辰</v>
          </cell>
          <cell r="F2326" t="str">
            <v>副</v>
          </cell>
        </row>
        <row r="2327">
          <cell r="B2327" t="str">
            <v>黑豬尾冬骨</v>
          </cell>
          <cell r="C2327" t="str">
            <v>翔昇肉品批發商行</v>
          </cell>
          <cell r="D2327" t="str">
            <v>黑豬</v>
          </cell>
          <cell r="E2327" t="str">
            <v>翔昇</v>
          </cell>
          <cell r="F2327" t="str">
            <v>KG</v>
          </cell>
        </row>
        <row r="2328">
          <cell r="B2328" t="str">
            <v>生大腸</v>
          </cell>
          <cell r="C2328" t="str">
            <v>民辰肉品有限公司</v>
          </cell>
          <cell r="D2328" t="str">
            <v>翻好</v>
          </cell>
          <cell r="E2328" t="str">
            <v>民辰</v>
          </cell>
          <cell r="F2328" t="str">
            <v>副</v>
          </cell>
        </row>
        <row r="2329">
          <cell r="B2329" t="str">
            <v>生小腸</v>
          </cell>
          <cell r="C2329" t="str">
            <v>民辰肉品有限公司</v>
          </cell>
          <cell r="D2329" t="str">
            <v>翻好</v>
          </cell>
          <cell r="E2329" t="str">
            <v>民辰</v>
          </cell>
          <cell r="F2329" t="str">
            <v>KG</v>
          </cell>
        </row>
        <row r="2330">
          <cell r="B2330" t="str">
            <v>生小腸</v>
          </cell>
          <cell r="D2330" t="str">
            <v>翻好</v>
          </cell>
          <cell r="E2330" t="str">
            <v>永軒</v>
          </cell>
          <cell r="F2330" t="str">
            <v>KG</v>
          </cell>
        </row>
        <row r="2331">
          <cell r="B2331" t="str">
            <v>N熟大腸</v>
          </cell>
          <cell r="E2331" t="str">
            <v>永軒</v>
          </cell>
          <cell r="F2331" t="str">
            <v>KG</v>
          </cell>
        </row>
        <row r="2332">
          <cell r="B2332" t="str">
            <v>豬皮</v>
          </cell>
          <cell r="C2332" t="str">
            <v>民辰肉品有限公司</v>
          </cell>
          <cell r="E2332" t="str">
            <v>民辰</v>
          </cell>
          <cell r="F2332" t="str">
            <v>KG</v>
          </cell>
        </row>
        <row r="2333">
          <cell r="B2333" t="str">
            <v>豬頭皮</v>
          </cell>
          <cell r="C2333" t="str">
            <v>民辰肉品有限公司</v>
          </cell>
          <cell r="E2333" t="str">
            <v>民辰</v>
          </cell>
          <cell r="F2333" t="str">
            <v>副</v>
          </cell>
        </row>
        <row r="2334">
          <cell r="B2334" t="str">
            <v>豬皮(絞</v>
          </cell>
          <cell r="C2334" t="str">
            <v>翔昇肉品批發商行</v>
          </cell>
          <cell r="E2334" t="str">
            <v>翔昇</v>
          </cell>
          <cell r="F2334" t="str">
            <v>KG</v>
          </cell>
        </row>
        <row r="2335">
          <cell r="B2335" t="str">
            <v>豬頭皮</v>
          </cell>
          <cell r="D2335" t="str">
            <v>處理乾淨</v>
          </cell>
          <cell r="E2335" t="str">
            <v>永軒</v>
          </cell>
          <cell r="F2335" t="str">
            <v>副</v>
          </cell>
        </row>
        <row r="2336">
          <cell r="B2336" t="str">
            <v>豬油(絞</v>
          </cell>
          <cell r="C2336" t="str">
            <v>民辰肉品有限公司</v>
          </cell>
          <cell r="E2336" t="str">
            <v>民辰</v>
          </cell>
          <cell r="F2336" t="str">
            <v>KG</v>
          </cell>
        </row>
        <row r="2337">
          <cell r="B2337" t="str">
            <v>豬油(正義</v>
          </cell>
          <cell r="C2337" t="str">
            <v>正義</v>
          </cell>
          <cell r="D2337" t="str">
            <v>桶/18L</v>
          </cell>
          <cell r="E2337" t="str">
            <v>日陞</v>
          </cell>
          <cell r="F2337" t="str">
            <v>桶</v>
          </cell>
        </row>
        <row r="2338">
          <cell r="B2338" t="str">
            <v>耐炸油18K(美</v>
          </cell>
          <cell r="C2338" t="str">
            <v>大統益股份有限公司</v>
          </cell>
          <cell r="D2338" t="str">
            <v>18K/桶</v>
          </cell>
          <cell r="E2338" t="str">
            <v>日陞</v>
          </cell>
          <cell r="F2338" t="str">
            <v>桶</v>
          </cell>
        </row>
        <row r="2339">
          <cell r="B2339" t="str">
            <v>豬油(絞</v>
          </cell>
          <cell r="C2339" t="str">
            <v>永軒食品有限公司</v>
          </cell>
          <cell r="E2339" t="str">
            <v>永軒</v>
          </cell>
          <cell r="F2339" t="str">
            <v>KG</v>
          </cell>
        </row>
        <row r="2340">
          <cell r="B2340" t="str">
            <v>黑豬豬油(絞</v>
          </cell>
          <cell r="C2340" t="str">
            <v>翔昇肉品批發商行</v>
          </cell>
          <cell r="E2340" t="str">
            <v>翔昇</v>
          </cell>
          <cell r="F2340" t="str">
            <v>KG</v>
          </cell>
        </row>
        <row r="2341">
          <cell r="B2341" t="str">
            <v>豬油(絞</v>
          </cell>
          <cell r="C2341" t="str">
            <v>翔昇肉品批發商行</v>
          </cell>
          <cell r="E2341" t="str">
            <v>翔昇</v>
          </cell>
          <cell r="F2341" t="str">
            <v>KG</v>
          </cell>
        </row>
        <row r="2342">
          <cell r="B2342" t="str">
            <v>豬油(絞</v>
          </cell>
          <cell r="C2342" t="str">
            <v>聯盛豬肉行</v>
          </cell>
          <cell r="E2342" t="str">
            <v>聯盛</v>
          </cell>
          <cell r="F2342" t="str">
            <v>KG</v>
          </cell>
        </row>
        <row r="2343">
          <cell r="B2343" t="str">
            <v>龍骨小丁</v>
          </cell>
          <cell r="C2343" t="str">
            <v>民辰肉品有限公司</v>
          </cell>
          <cell r="E2343" t="str">
            <v>民辰</v>
          </cell>
          <cell r="F2343" t="str">
            <v>KG</v>
          </cell>
        </row>
        <row r="2344">
          <cell r="B2344" t="str">
            <v>龍骨丁</v>
          </cell>
          <cell r="C2344" t="str">
            <v>嘉一香食品股份有限公司</v>
          </cell>
          <cell r="E2344" t="str">
            <v>嘉一香</v>
          </cell>
          <cell r="F2344" t="str">
            <v>KG</v>
          </cell>
          <cell r="H2344" t="str">
            <v>CAS台灣優良農產品</v>
          </cell>
          <cell r="I2344" t="str">
            <v>017002</v>
          </cell>
        </row>
        <row r="2345">
          <cell r="B2345" t="str">
            <v>龍骨丁</v>
          </cell>
          <cell r="C2345" t="str">
            <v>香里食品企業有限公司</v>
          </cell>
          <cell r="E2345" t="str">
            <v>香里</v>
          </cell>
          <cell r="F2345" t="str">
            <v>KG</v>
          </cell>
          <cell r="H2345" t="str">
            <v>CAS台灣優良農產品</v>
          </cell>
          <cell r="I2345" t="str">
            <v>015202</v>
          </cell>
        </row>
        <row r="2346">
          <cell r="B2346" t="str">
            <v>胛排頭</v>
          </cell>
          <cell r="C2346" t="str">
            <v>香里食品企業有限公司</v>
          </cell>
          <cell r="E2346" t="str">
            <v>香里</v>
          </cell>
          <cell r="F2346" t="str">
            <v>KG</v>
          </cell>
          <cell r="H2346" t="str">
            <v>CAS台灣優良農產品</v>
          </cell>
          <cell r="I2346" t="str">
            <v>015202</v>
          </cell>
        </row>
        <row r="2347">
          <cell r="B2347" t="str">
            <v>龍骨丁</v>
          </cell>
          <cell r="C2347" t="str">
            <v>民辰肉品有限公司</v>
          </cell>
          <cell r="E2347" t="str">
            <v>民辰</v>
          </cell>
          <cell r="F2347" t="str">
            <v>KG</v>
          </cell>
        </row>
        <row r="2348">
          <cell r="B2348" t="str">
            <v>龍骨丁</v>
          </cell>
          <cell r="C2348" t="str">
            <v>台灣糖業股份有限公司</v>
          </cell>
          <cell r="E2348" t="str">
            <v>台糖</v>
          </cell>
          <cell r="F2348" t="str">
            <v>KG</v>
          </cell>
          <cell r="H2348" t="str">
            <v>CAS台灣優良農產品</v>
          </cell>
          <cell r="I2348" t="str">
            <v>014702</v>
          </cell>
        </row>
        <row r="2349">
          <cell r="B2349" t="str">
            <v>黑豬龍骨小丁</v>
          </cell>
          <cell r="C2349" t="str">
            <v>翔昇肉品批發商行</v>
          </cell>
          <cell r="E2349" t="str">
            <v>翔昇</v>
          </cell>
          <cell r="F2349" t="str">
            <v>KG</v>
          </cell>
        </row>
        <row r="2350">
          <cell r="B2350" t="str">
            <v>龍骨丁(有肉</v>
          </cell>
          <cell r="C2350" t="str">
            <v>民辰肉品有限公司</v>
          </cell>
          <cell r="E2350" t="str">
            <v>民辰</v>
          </cell>
          <cell r="F2350" t="str">
            <v>KG</v>
          </cell>
        </row>
        <row r="2351">
          <cell r="B2351" t="str">
            <v>龍骨丁</v>
          </cell>
          <cell r="C2351" t="str">
            <v>翔昇肉品批發商行</v>
          </cell>
          <cell r="E2351" t="str">
            <v>翔昇</v>
          </cell>
          <cell r="F2351" t="str">
            <v>KG</v>
          </cell>
        </row>
        <row r="2352">
          <cell r="B2352" t="str">
            <v>小排丁</v>
          </cell>
          <cell r="C2352" t="str">
            <v>嘉一香食品股份有限公司</v>
          </cell>
          <cell r="E2352" t="str">
            <v>嘉一香</v>
          </cell>
          <cell r="F2352" t="str">
            <v>KG</v>
          </cell>
          <cell r="H2352" t="str">
            <v>CAS台灣優良農產品</v>
          </cell>
          <cell r="I2352" t="str">
            <v>017802</v>
          </cell>
        </row>
        <row r="2353">
          <cell r="B2353" t="str">
            <v>腩排</v>
          </cell>
          <cell r="C2353" t="str">
            <v>香里食品企業有限公司</v>
          </cell>
          <cell r="E2353" t="str">
            <v>香里</v>
          </cell>
          <cell r="F2353" t="str">
            <v>KG</v>
          </cell>
          <cell r="H2353" t="str">
            <v>CAS台灣優良農產品</v>
          </cell>
          <cell r="I2353" t="str">
            <v>015202</v>
          </cell>
        </row>
        <row r="2354">
          <cell r="B2354" t="str">
            <v>小排丁</v>
          </cell>
          <cell r="C2354" t="str">
            <v>香里食品企業有限公司</v>
          </cell>
          <cell r="E2354" t="str">
            <v>香里</v>
          </cell>
          <cell r="F2354" t="str">
            <v>KG</v>
          </cell>
          <cell r="H2354" t="str">
            <v>CAS台灣優良農產品</v>
          </cell>
          <cell r="I2354" t="str">
            <v>015202</v>
          </cell>
        </row>
        <row r="2355">
          <cell r="B2355" t="str">
            <v>仔排</v>
          </cell>
          <cell r="C2355" t="str">
            <v>香里食品企業有限公司</v>
          </cell>
          <cell r="E2355" t="str">
            <v>香里</v>
          </cell>
          <cell r="F2355" t="str">
            <v>KG</v>
          </cell>
          <cell r="H2355" t="str">
            <v>CAS台灣優良農產品</v>
          </cell>
          <cell r="I2355" t="str">
            <v>015202</v>
          </cell>
        </row>
        <row r="2356">
          <cell r="B2356" t="str">
            <v>腩排</v>
          </cell>
          <cell r="C2356" t="str">
            <v>民辰肉品有限公司</v>
          </cell>
          <cell r="E2356" t="str">
            <v>民辰</v>
          </cell>
          <cell r="F2356" t="str">
            <v>KG</v>
          </cell>
        </row>
        <row r="2357">
          <cell r="B2357" t="str">
            <v>豬小排</v>
          </cell>
          <cell r="C2357" t="str">
            <v>民辰肉品有限公司</v>
          </cell>
          <cell r="E2357" t="str">
            <v>民辰</v>
          </cell>
          <cell r="F2357" t="str">
            <v>KG</v>
          </cell>
        </row>
        <row r="2358">
          <cell r="B2358" t="str">
            <v>小排肉</v>
          </cell>
          <cell r="C2358" t="str">
            <v>台灣糖業股份有限公司</v>
          </cell>
          <cell r="E2358" t="str">
            <v>台糖</v>
          </cell>
          <cell r="F2358" t="str">
            <v>KG</v>
          </cell>
          <cell r="H2358" t="str">
            <v>CAS台灣優良農產品</v>
          </cell>
          <cell r="I2358" t="str">
            <v>014702</v>
          </cell>
        </row>
        <row r="2359">
          <cell r="B2359" t="str">
            <v>中排肉</v>
          </cell>
          <cell r="C2359" t="str">
            <v>台灣糖業股份有限公司</v>
          </cell>
          <cell r="E2359" t="str">
            <v>台糖</v>
          </cell>
          <cell r="F2359" t="str">
            <v>KG</v>
          </cell>
          <cell r="H2359" t="str">
            <v>CAS台灣優良農產品</v>
          </cell>
          <cell r="I2359" t="str">
            <v>014702</v>
          </cell>
        </row>
        <row r="2360">
          <cell r="B2360" t="str">
            <v>嘴邊肉</v>
          </cell>
          <cell r="C2360" t="str">
            <v>民辰肉品有限公司</v>
          </cell>
          <cell r="E2360" t="str">
            <v>民辰</v>
          </cell>
          <cell r="F2360" t="str">
            <v>KG</v>
          </cell>
        </row>
        <row r="2361">
          <cell r="B2361" t="str">
            <v>腩排</v>
          </cell>
          <cell r="C2361" t="str">
            <v>翔昇肉品批發商行</v>
          </cell>
          <cell r="E2361" t="str">
            <v>翔昇</v>
          </cell>
          <cell r="F2361" t="str">
            <v>KG</v>
          </cell>
        </row>
        <row r="2362">
          <cell r="B2362" t="str">
            <v>排骨小小丁</v>
          </cell>
          <cell r="C2362" t="str">
            <v>民辰肉品有限公司</v>
          </cell>
          <cell r="D2362" t="str">
            <v>有肉</v>
          </cell>
          <cell r="E2362" t="str">
            <v>民辰</v>
          </cell>
          <cell r="F2362" t="str">
            <v>KG</v>
          </cell>
        </row>
        <row r="2363">
          <cell r="B2363" t="str">
            <v>蹄膀</v>
          </cell>
          <cell r="C2363" t="str">
            <v>民辰肉品有限公司</v>
          </cell>
          <cell r="E2363" t="str">
            <v>民辰</v>
          </cell>
          <cell r="F2363" t="str">
            <v>KG</v>
          </cell>
        </row>
        <row r="2364">
          <cell r="B2364" t="str">
            <v>蹄膀</v>
          </cell>
          <cell r="C2364" t="str">
            <v>民辰肉品有限公司</v>
          </cell>
          <cell r="D2364" t="str">
            <v>去毛</v>
          </cell>
          <cell r="E2364" t="str">
            <v>民辰</v>
          </cell>
          <cell r="F2364" t="str">
            <v>個</v>
          </cell>
        </row>
        <row r="2365">
          <cell r="B2365" t="str">
            <v>濕蹄筋</v>
          </cell>
          <cell r="E2365" t="str">
            <v>詹益銘</v>
          </cell>
          <cell r="F2365" t="str">
            <v>KG</v>
          </cell>
        </row>
        <row r="2366">
          <cell r="B2366" t="str">
            <v>蹄膀丁</v>
          </cell>
          <cell r="C2366" t="str">
            <v>香里食品企業有限公司</v>
          </cell>
          <cell r="E2366" t="str">
            <v>香里</v>
          </cell>
          <cell r="F2366" t="str">
            <v>KG</v>
          </cell>
          <cell r="H2366" t="str">
            <v>CAS台灣優良農產品</v>
          </cell>
          <cell r="I2366" t="str">
            <v>015202</v>
          </cell>
        </row>
        <row r="2367">
          <cell r="B2367" t="str">
            <v>前腳肉丁</v>
          </cell>
          <cell r="C2367" t="str">
            <v>香里食品企業有限公司</v>
          </cell>
          <cell r="E2367" t="str">
            <v>香里</v>
          </cell>
          <cell r="F2367" t="str">
            <v>KG</v>
          </cell>
          <cell r="H2367" t="str">
            <v>CAS台灣優良農產品</v>
          </cell>
          <cell r="I2367" t="str">
            <v>015202</v>
          </cell>
        </row>
        <row r="2368">
          <cell r="B2368" t="str">
            <v>前腳肉塊</v>
          </cell>
          <cell r="C2368" t="str">
            <v>香里食品企業有限公司</v>
          </cell>
          <cell r="E2368" t="str">
            <v>香里</v>
          </cell>
          <cell r="F2368" t="str">
            <v>KG</v>
          </cell>
          <cell r="H2368" t="str">
            <v>CAS台灣優良農產品</v>
          </cell>
          <cell r="I2368" t="str">
            <v>015202</v>
          </cell>
        </row>
        <row r="2369">
          <cell r="B2369" t="str">
            <v>絞赤肉</v>
          </cell>
          <cell r="C2369" t="str">
            <v>民辰肉品有限公司</v>
          </cell>
          <cell r="E2369" t="str">
            <v>民辰</v>
          </cell>
          <cell r="F2369" t="str">
            <v>KG</v>
          </cell>
        </row>
        <row r="2370">
          <cell r="B2370" t="str">
            <v>絞赤肉</v>
          </cell>
          <cell r="C2370" t="str">
            <v>永軒食品有限公司</v>
          </cell>
          <cell r="E2370" t="str">
            <v>永軒</v>
          </cell>
          <cell r="F2370" t="str">
            <v>KG</v>
          </cell>
        </row>
        <row r="2371">
          <cell r="B2371" t="str">
            <v>三層肉</v>
          </cell>
          <cell r="C2371" t="str">
            <v>民辰肉品有限公司</v>
          </cell>
          <cell r="E2371" t="str">
            <v>民辰</v>
          </cell>
          <cell r="F2371" t="str">
            <v>KG</v>
          </cell>
        </row>
        <row r="2372">
          <cell r="B2372" t="str">
            <v>五花肉排</v>
          </cell>
          <cell r="C2372" t="str">
            <v>民辰肉品有限公司</v>
          </cell>
          <cell r="E2372" t="str">
            <v>民辰</v>
          </cell>
          <cell r="F2372" t="str">
            <v>KG</v>
          </cell>
        </row>
        <row r="2373">
          <cell r="B2373" t="str">
            <v>三層肉丁</v>
          </cell>
          <cell r="C2373" t="str">
            <v>香里食品企業有限公司</v>
          </cell>
          <cell r="E2373" t="str">
            <v>香里</v>
          </cell>
          <cell r="F2373" t="str">
            <v>KG</v>
          </cell>
          <cell r="H2373" t="str">
            <v>CAS台灣優良農產品</v>
          </cell>
          <cell r="I2373" t="str">
            <v>015202</v>
          </cell>
        </row>
        <row r="2374">
          <cell r="B2374" t="str">
            <v>三層肉丁</v>
          </cell>
          <cell r="C2374" t="str">
            <v>嘉一香食品股份有限公司</v>
          </cell>
          <cell r="D2374" t="str">
            <v>2*2</v>
          </cell>
          <cell r="E2374" t="str">
            <v>嘉一香</v>
          </cell>
          <cell r="F2374" t="str">
            <v>KG</v>
          </cell>
          <cell r="H2374" t="str">
            <v>CAS台灣優良農產品</v>
          </cell>
          <cell r="I2374" t="str">
            <v>017002</v>
          </cell>
        </row>
        <row r="2375">
          <cell r="B2375" t="str">
            <v>三層肉</v>
          </cell>
          <cell r="E2375" t="str">
            <v>聯盛</v>
          </cell>
          <cell r="F2375" t="str">
            <v>KG</v>
          </cell>
        </row>
        <row r="2376">
          <cell r="B2376" t="str">
            <v>N排骨丁</v>
          </cell>
          <cell r="C2376" t="str">
            <v>普惠食品企業有限公司</v>
          </cell>
          <cell r="E2376" t="str">
            <v>普惠</v>
          </cell>
          <cell r="F2376" t="str">
            <v>KG</v>
          </cell>
        </row>
        <row r="2377">
          <cell r="B2377" t="str">
            <v>排骨丁</v>
          </cell>
          <cell r="C2377" t="str">
            <v>民辰肉品有限公司</v>
          </cell>
          <cell r="E2377" t="str">
            <v>民辰</v>
          </cell>
          <cell r="F2377" t="str">
            <v>KG</v>
          </cell>
        </row>
        <row r="2378">
          <cell r="B2378" t="str">
            <v>排骨丁</v>
          </cell>
          <cell r="C2378" t="str">
            <v>嘉一香食品股份有限公司</v>
          </cell>
          <cell r="E2378" t="str">
            <v>嘉一香</v>
          </cell>
          <cell r="F2378" t="str">
            <v>KG</v>
          </cell>
          <cell r="H2378" t="str">
            <v>CAS台灣優良農產品</v>
          </cell>
          <cell r="I2378" t="str">
            <v>017802</v>
          </cell>
        </row>
        <row r="2379">
          <cell r="B2379" t="str">
            <v>排骨丁</v>
          </cell>
          <cell r="C2379" t="str">
            <v>翔昇肉品批發商行</v>
          </cell>
          <cell r="E2379" t="str">
            <v>翔昇</v>
          </cell>
          <cell r="F2379" t="str">
            <v>KG</v>
          </cell>
        </row>
        <row r="2380">
          <cell r="B2380" t="str">
            <v>排骨丁</v>
          </cell>
          <cell r="C2380" t="str">
            <v>香里食品企業有限公司</v>
          </cell>
          <cell r="E2380" t="str">
            <v>香里</v>
          </cell>
          <cell r="F2380" t="str">
            <v>KG</v>
          </cell>
          <cell r="H2380" t="str">
            <v>CAS台灣優良農產品</v>
          </cell>
          <cell r="I2380" t="str">
            <v>015202</v>
          </cell>
        </row>
        <row r="2381">
          <cell r="B2381" t="str">
            <v>排骨丁</v>
          </cell>
          <cell r="C2381" t="str">
            <v>永軒食品有限公司</v>
          </cell>
          <cell r="E2381" t="str">
            <v>永軒</v>
          </cell>
          <cell r="F2381" t="str">
            <v>KG</v>
          </cell>
        </row>
        <row r="2382">
          <cell r="B2382" t="str">
            <v>龍骨丁</v>
          </cell>
          <cell r="C2382" t="str">
            <v>永軒食品有限公司</v>
          </cell>
          <cell r="E2382" t="str">
            <v>永軒</v>
          </cell>
          <cell r="F2382" t="str">
            <v>KG</v>
          </cell>
        </row>
        <row r="2383">
          <cell r="B2383" t="str">
            <v>口排丁</v>
          </cell>
          <cell r="C2383" t="str">
            <v>嘉一香食品股份有限公司</v>
          </cell>
          <cell r="E2383" t="str">
            <v>嘉一香</v>
          </cell>
          <cell r="F2383" t="str">
            <v>KG</v>
          </cell>
          <cell r="H2383" t="str">
            <v>CAS台灣優良農產品</v>
          </cell>
          <cell r="I2383" t="str">
            <v>017802</v>
          </cell>
        </row>
        <row r="2384">
          <cell r="B2384" t="str">
            <v>黑豬正小排丁</v>
          </cell>
          <cell r="E2384" t="str">
            <v>聯盛</v>
          </cell>
          <cell r="F2384" t="str">
            <v>KG</v>
          </cell>
        </row>
        <row r="2385">
          <cell r="B2385" t="str">
            <v>排骨丁</v>
          </cell>
          <cell r="C2385" t="str">
            <v>台灣糖業股份有限公司</v>
          </cell>
          <cell r="E2385" t="str">
            <v>台糖</v>
          </cell>
          <cell r="F2385" t="str">
            <v>KG</v>
          </cell>
          <cell r="H2385" t="str">
            <v>CAS台灣優良農產品</v>
          </cell>
          <cell r="I2385" t="str">
            <v>014702</v>
          </cell>
        </row>
        <row r="2386">
          <cell r="B2386" t="str">
            <v>里肌肉丁</v>
          </cell>
          <cell r="C2386" t="str">
            <v>民辰肉品有限公司</v>
          </cell>
          <cell r="E2386" t="str">
            <v>民辰</v>
          </cell>
          <cell r="F2386" t="str">
            <v>KG</v>
          </cell>
        </row>
        <row r="2387">
          <cell r="B2387" t="str">
            <v>排骨丁</v>
          </cell>
          <cell r="C2387" t="str">
            <v>聯盛豬肉行</v>
          </cell>
          <cell r="E2387" t="str">
            <v>聯盛</v>
          </cell>
          <cell r="F2387" t="str">
            <v>KG</v>
          </cell>
        </row>
        <row r="2388">
          <cell r="B2388" t="str">
            <v>N肉丁</v>
          </cell>
          <cell r="D2388" t="str">
            <v>泰安</v>
          </cell>
          <cell r="E2388" t="str">
            <v>吉統</v>
          </cell>
          <cell r="F2388" t="str">
            <v>KG</v>
          </cell>
        </row>
        <row r="2389">
          <cell r="B2389" t="str">
            <v>里肌肉排75G</v>
          </cell>
          <cell r="C2389" t="str">
            <v>嘉一香食品股份有限公司</v>
          </cell>
          <cell r="E2389" t="str">
            <v>嘉一香</v>
          </cell>
          <cell r="F2389" t="str">
            <v>KG</v>
          </cell>
          <cell r="H2389" t="str">
            <v>CAS台灣優良農產品</v>
          </cell>
          <cell r="I2389" t="str">
            <v>017802</v>
          </cell>
        </row>
        <row r="2390">
          <cell r="B2390" t="str">
            <v>N排骨丁</v>
          </cell>
          <cell r="C2390" t="str">
            <v>和榮意食品有限公司</v>
          </cell>
          <cell r="E2390" t="str">
            <v>和榮意</v>
          </cell>
          <cell r="F2390" t="str">
            <v>KG</v>
          </cell>
          <cell r="H2390" t="str">
            <v>CAS台灣優良農產品</v>
          </cell>
          <cell r="I2390" t="str">
            <v>013502</v>
          </cell>
        </row>
        <row r="2391">
          <cell r="B2391" t="str">
            <v>N排骨丁</v>
          </cell>
          <cell r="C2391" t="str">
            <v>泰安食品企業股份有限公司</v>
          </cell>
          <cell r="E2391" t="str">
            <v>泰安</v>
          </cell>
          <cell r="F2391" t="str">
            <v>KG</v>
          </cell>
          <cell r="H2391" t="str">
            <v>CAS台灣優良農產品</v>
          </cell>
          <cell r="I2391" t="str">
            <v>016902</v>
          </cell>
        </row>
        <row r="2392">
          <cell r="B2392" t="str">
            <v>肉丁</v>
          </cell>
          <cell r="C2392" t="str">
            <v>泰安食品企業股份有限公司</v>
          </cell>
          <cell r="E2392" t="str">
            <v>泰安</v>
          </cell>
          <cell r="F2392" t="str">
            <v>KG</v>
          </cell>
          <cell r="H2392" t="str">
            <v>CAS台灣優良農產品</v>
          </cell>
          <cell r="I2392" t="str">
            <v>016902</v>
          </cell>
        </row>
        <row r="2393">
          <cell r="B2393" t="str">
            <v>里肌肉排60G</v>
          </cell>
          <cell r="C2393" t="str">
            <v>嘉一香食品股份有限公司</v>
          </cell>
          <cell r="E2393" t="str">
            <v>嘉一香</v>
          </cell>
          <cell r="F2393" t="str">
            <v>KG</v>
          </cell>
          <cell r="H2393" t="str">
            <v>CAS台灣優良農產品</v>
          </cell>
          <cell r="I2393" t="str">
            <v>017002</v>
          </cell>
        </row>
        <row r="2394">
          <cell r="B2394" t="str">
            <v>里肌肉絲</v>
          </cell>
          <cell r="E2394" t="str">
            <v>永軒</v>
          </cell>
          <cell r="F2394" t="str">
            <v>KG</v>
          </cell>
        </row>
        <row r="2395">
          <cell r="B2395" t="str">
            <v>絞上肉</v>
          </cell>
          <cell r="C2395" t="str">
            <v>民辰肉品有限公司</v>
          </cell>
          <cell r="E2395" t="str">
            <v>民辰</v>
          </cell>
          <cell r="F2395" t="str">
            <v>KG</v>
          </cell>
        </row>
        <row r="2396">
          <cell r="B2396" t="str">
            <v>絞糟頭肉</v>
          </cell>
          <cell r="C2396" t="str">
            <v>聯盛豬肉行</v>
          </cell>
          <cell r="E2396" t="str">
            <v>聯盛</v>
          </cell>
          <cell r="F2396" t="str">
            <v>KG</v>
          </cell>
        </row>
        <row r="2397">
          <cell r="B2397" t="str">
            <v>絞糟頭肉</v>
          </cell>
          <cell r="C2397" t="str">
            <v>翔昇肉品批發商行</v>
          </cell>
          <cell r="E2397" t="str">
            <v>翔昇</v>
          </cell>
          <cell r="F2397" t="str">
            <v>KG</v>
          </cell>
        </row>
        <row r="2398">
          <cell r="B2398" t="str">
            <v>大腸頭</v>
          </cell>
          <cell r="C2398" t="str">
            <v>民辰肉品有限公司</v>
          </cell>
          <cell r="D2398" t="str">
            <v>長</v>
          </cell>
          <cell r="E2398" t="str">
            <v>民辰</v>
          </cell>
          <cell r="F2398" t="str">
            <v>KG</v>
          </cell>
        </row>
        <row r="2399">
          <cell r="B2399" t="str">
            <v>熟大腸(滷好</v>
          </cell>
          <cell r="E2399" t="str">
            <v>現購王哥</v>
          </cell>
          <cell r="F2399" t="str">
            <v>KG</v>
          </cell>
        </row>
        <row r="2400">
          <cell r="B2400" t="str">
            <v>豬小腸</v>
          </cell>
          <cell r="C2400" t="str">
            <v>民辰肉品有限公司</v>
          </cell>
          <cell r="D2400" t="str">
            <v>翻好</v>
          </cell>
          <cell r="E2400" t="str">
            <v>民辰</v>
          </cell>
          <cell r="F2400" t="str">
            <v>KG</v>
          </cell>
        </row>
        <row r="2401">
          <cell r="B2401" t="str">
            <v>手工香腸</v>
          </cell>
          <cell r="C2401" t="str">
            <v>民辰肉品有限公司</v>
          </cell>
          <cell r="E2401" t="str">
            <v>民辰</v>
          </cell>
          <cell r="F2401" t="str">
            <v>KG</v>
          </cell>
        </row>
        <row r="2402">
          <cell r="B2402" t="str">
            <v>五花肉丁</v>
          </cell>
          <cell r="C2402" t="str">
            <v>民辰肉品有限公司</v>
          </cell>
          <cell r="D2402" t="str">
            <v>(帶皮)</v>
          </cell>
          <cell r="E2402" t="str">
            <v>民辰</v>
          </cell>
          <cell r="F2402" t="str">
            <v>KG</v>
          </cell>
        </row>
        <row r="2403">
          <cell r="B2403" t="str">
            <v>豬腳圈(去蹄</v>
          </cell>
          <cell r="C2403" t="str">
            <v>民辰肉品有限公司</v>
          </cell>
          <cell r="E2403" t="str">
            <v>民辰</v>
          </cell>
          <cell r="F2403" t="str">
            <v>KG</v>
          </cell>
        </row>
        <row r="2404">
          <cell r="B2404" t="str">
            <v>豬腳圈12K</v>
          </cell>
          <cell r="C2404" t="str">
            <v>永軒食品有限公司</v>
          </cell>
          <cell r="D2404" t="str">
            <v>件/12KG</v>
          </cell>
          <cell r="E2404" t="str">
            <v>永軒</v>
          </cell>
          <cell r="F2404" t="str">
            <v>件</v>
          </cell>
        </row>
        <row r="2405">
          <cell r="B2405" t="str">
            <v>豬腳圈12K</v>
          </cell>
          <cell r="C2405" t="str">
            <v>民辰肉品有限公司</v>
          </cell>
          <cell r="E2405" t="str">
            <v>民辰</v>
          </cell>
          <cell r="F2405" t="str">
            <v>件</v>
          </cell>
        </row>
        <row r="2406">
          <cell r="B2406" t="str">
            <v>豬腳丁</v>
          </cell>
          <cell r="E2406" t="str">
            <v>翔昇</v>
          </cell>
          <cell r="F2406" t="str">
            <v>KG</v>
          </cell>
        </row>
        <row r="2407">
          <cell r="B2407" t="str">
            <v>豬腳丁(有肉</v>
          </cell>
          <cell r="D2407" t="str">
            <v>3*3</v>
          </cell>
          <cell r="E2407" t="str">
            <v>嘉一香</v>
          </cell>
          <cell r="F2407" t="str">
            <v>KG</v>
          </cell>
          <cell r="H2407" t="str">
            <v>CAS台灣優良農產品</v>
          </cell>
          <cell r="I2407" t="str">
            <v>017802</v>
          </cell>
        </row>
        <row r="2408">
          <cell r="B2408" t="str">
            <v>胛心瘦肉條</v>
          </cell>
          <cell r="C2408" t="str">
            <v>民辰肉品有限公司</v>
          </cell>
          <cell r="D2408" t="str">
            <v>1斤/條</v>
          </cell>
          <cell r="E2408" t="str">
            <v>民辰</v>
          </cell>
          <cell r="F2408" t="str">
            <v>KG</v>
          </cell>
        </row>
        <row r="2409">
          <cell r="B2409" t="str">
            <v>胛心肉條</v>
          </cell>
          <cell r="C2409" t="str">
            <v>民辰肉品有限公司</v>
          </cell>
          <cell r="E2409" t="str">
            <v>民辰</v>
          </cell>
          <cell r="F2409" t="str">
            <v>KG</v>
          </cell>
        </row>
        <row r="2410">
          <cell r="B2410" t="str">
            <v>胛心瘦肉柳</v>
          </cell>
          <cell r="C2410" t="str">
            <v>民辰肉品有限公司</v>
          </cell>
          <cell r="D2410" t="str">
            <v>1.2*1.2*6</v>
          </cell>
          <cell r="E2410" t="str">
            <v>民辰</v>
          </cell>
          <cell r="F2410" t="str">
            <v>KG</v>
          </cell>
        </row>
        <row r="2411">
          <cell r="B2411" t="str">
            <v>胛心瘦肉條</v>
          </cell>
          <cell r="C2411" t="str">
            <v>嘉一香食品股份有限公司</v>
          </cell>
          <cell r="D2411" t="str">
            <v>1條/1斤</v>
          </cell>
          <cell r="E2411" t="str">
            <v>嘉一香</v>
          </cell>
          <cell r="F2411" t="str">
            <v>KG</v>
          </cell>
          <cell r="H2411" t="str">
            <v>CAS台灣優良農產品</v>
          </cell>
          <cell r="I2411" t="str">
            <v>017802</v>
          </cell>
        </row>
        <row r="2412">
          <cell r="B2412" t="str">
            <v>豬頭殼</v>
          </cell>
          <cell r="C2412" t="str">
            <v>民辰肉品有限公司</v>
          </cell>
          <cell r="D2412" t="str">
            <v>剖半</v>
          </cell>
          <cell r="E2412" t="str">
            <v>民辰</v>
          </cell>
          <cell r="F2412" t="str">
            <v>個</v>
          </cell>
        </row>
        <row r="2413">
          <cell r="B2413" t="str">
            <v>豬頭殼</v>
          </cell>
          <cell r="C2413" t="str">
            <v>永軒食品有限公司</v>
          </cell>
          <cell r="E2413" t="str">
            <v>永軒</v>
          </cell>
          <cell r="F2413" t="str">
            <v>個</v>
          </cell>
        </row>
        <row r="2414">
          <cell r="B2414" t="str">
            <v>梅花絞肉</v>
          </cell>
          <cell r="C2414" t="str">
            <v>民辰肉品有限公司</v>
          </cell>
          <cell r="E2414" t="str">
            <v>民辰</v>
          </cell>
          <cell r="F2414" t="str">
            <v>KG</v>
          </cell>
        </row>
        <row r="2415">
          <cell r="B2415" t="str">
            <v>溼蹄筋</v>
          </cell>
          <cell r="E2415" t="str">
            <v>詹益銘</v>
          </cell>
          <cell r="F2415" t="str">
            <v>KG</v>
          </cell>
        </row>
        <row r="2416">
          <cell r="B2416" t="str">
            <v>N鋸粉20K</v>
          </cell>
          <cell r="C2416" t="str">
            <v>普惠食品企業有限公司</v>
          </cell>
          <cell r="D2416" t="str">
            <v>件/20K</v>
          </cell>
          <cell r="E2416" t="str">
            <v>普惠</v>
          </cell>
          <cell r="F2416" t="str">
            <v>件</v>
          </cell>
        </row>
        <row r="2417">
          <cell r="B2417" t="str">
            <v>胛心肉</v>
          </cell>
          <cell r="C2417" t="str">
            <v>民辰肉品有限公司</v>
          </cell>
          <cell r="E2417" t="str">
            <v>民辰</v>
          </cell>
          <cell r="F2417" t="str">
            <v>KG</v>
          </cell>
        </row>
        <row r="2418">
          <cell r="B2418" t="str">
            <v>胛心肉片</v>
          </cell>
          <cell r="C2418" t="str">
            <v>民辰肉品有限公司</v>
          </cell>
          <cell r="E2418" t="str">
            <v>民辰</v>
          </cell>
          <cell r="F2418" t="str">
            <v>KG</v>
          </cell>
        </row>
        <row r="2419">
          <cell r="B2419" t="str">
            <v>胛心肉絲</v>
          </cell>
          <cell r="C2419" t="str">
            <v>民辰肉品有限公司</v>
          </cell>
          <cell r="E2419" t="str">
            <v>民辰</v>
          </cell>
          <cell r="F2419" t="str">
            <v>KG</v>
          </cell>
        </row>
        <row r="2420">
          <cell r="B2420" t="str">
            <v>胛心肉丁</v>
          </cell>
          <cell r="C2420" t="str">
            <v>民辰肉品有限公司</v>
          </cell>
          <cell r="E2420" t="str">
            <v>民辰</v>
          </cell>
          <cell r="F2420" t="str">
            <v>KG</v>
          </cell>
        </row>
        <row r="2421">
          <cell r="B2421" t="str">
            <v>胛心肉</v>
          </cell>
          <cell r="C2421" t="str">
            <v>聯盛豬肉行</v>
          </cell>
          <cell r="E2421" t="str">
            <v>聯盛</v>
          </cell>
          <cell r="F2421" t="str">
            <v>KG</v>
          </cell>
        </row>
        <row r="2422">
          <cell r="B2422" t="str">
            <v>胛心肉丁</v>
          </cell>
          <cell r="C2422" t="str">
            <v>聯盛豬肉行</v>
          </cell>
          <cell r="E2422" t="str">
            <v>聯盛</v>
          </cell>
          <cell r="F2422" t="str">
            <v>KG</v>
          </cell>
        </row>
        <row r="2423">
          <cell r="B2423" t="str">
            <v>胛心肉片</v>
          </cell>
          <cell r="C2423" t="str">
            <v>聯盛豬肉行</v>
          </cell>
          <cell r="E2423" t="str">
            <v>聯盛</v>
          </cell>
          <cell r="F2423" t="str">
            <v>KG</v>
          </cell>
        </row>
        <row r="2424">
          <cell r="B2424" t="str">
            <v>胛心肉絲</v>
          </cell>
          <cell r="C2424" t="str">
            <v>聯盛豬肉行</v>
          </cell>
          <cell r="E2424" t="str">
            <v>聯盛</v>
          </cell>
          <cell r="F2424" t="str">
            <v>KG</v>
          </cell>
        </row>
        <row r="2425">
          <cell r="B2425" t="str">
            <v>軟排丁</v>
          </cell>
          <cell r="C2425" t="str">
            <v>民辰肉品有限公司</v>
          </cell>
          <cell r="E2425" t="str">
            <v>民辰</v>
          </cell>
          <cell r="F2425" t="str">
            <v>KG</v>
          </cell>
        </row>
        <row r="2426">
          <cell r="B2426" t="str">
            <v>N軟排丁</v>
          </cell>
          <cell r="C2426" t="str">
            <v>復進企業股份有限公司</v>
          </cell>
          <cell r="E2426" t="str">
            <v>復進</v>
          </cell>
          <cell r="F2426" t="str">
            <v>KG</v>
          </cell>
          <cell r="H2426" t="str">
            <v>CAS台灣優良農產品</v>
          </cell>
          <cell r="I2426" t="str">
            <v>016302</v>
          </cell>
        </row>
        <row r="2427">
          <cell r="B2427" t="str">
            <v>N軟排丁</v>
          </cell>
          <cell r="C2427" t="str">
            <v>香里食品企業有限公司</v>
          </cell>
          <cell r="E2427" t="str">
            <v>香里</v>
          </cell>
          <cell r="F2427" t="str">
            <v>KG</v>
          </cell>
          <cell r="H2427" t="str">
            <v>CAS台灣優良農產品</v>
          </cell>
          <cell r="I2427" t="str">
            <v>015202</v>
          </cell>
        </row>
        <row r="2428">
          <cell r="B2428" t="str">
            <v>軟排丁</v>
          </cell>
          <cell r="C2428" t="str">
            <v>永軒食品有限公司</v>
          </cell>
          <cell r="E2428" t="str">
            <v>永軒</v>
          </cell>
          <cell r="F2428" t="str">
            <v>KG</v>
          </cell>
        </row>
        <row r="2429">
          <cell r="B2429" t="str">
            <v>N軟排丁</v>
          </cell>
          <cell r="C2429" t="str">
            <v>普惠食品企業有限公司</v>
          </cell>
          <cell r="E2429" t="str">
            <v>普惠</v>
          </cell>
          <cell r="F2429" t="str">
            <v>KG</v>
          </cell>
        </row>
        <row r="2430">
          <cell r="B2430" t="str">
            <v>軟排丁</v>
          </cell>
          <cell r="C2430" t="str">
            <v>嘉一香食品股份有限公司</v>
          </cell>
          <cell r="E2430" t="str">
            <v>嘉一香</v>
          </cell>
          <cell r="F2430" t="str">
            <v>KG</v>
          </cell>
          <cell r="H2430" t="str">
            <v>CAS台灣優良農產品</v>
          </cell>
          <cell r="I2430" t="str">
            <v>017802</v>
          </cell>
        </row>
        <row r="2431">
          <cell r="B2431" t="str">
            <v>軟排丁(鮮</v>
          </cell>
          <cell r="C2431" t="str">
            <v>民辰肉品有限公司</v>
          </cell>
          <cell r="E2431" t="str">
            <v>民辰</v>
          </cell>
          <cell r="F2431" t="str">
            <v>KG</v>
          </cell>
        </row>
        <row r="2432">
          <cell r="B2432" t="str">
            <v>軟排丁</v>
          </cell>
          <cell r="C2432" t="str">
            <v>聯盛豬肉行</v>
          </cell>
          <cell r="E2432" t="str">
            <v>聯盛</v>
          </cell>
          <cell r="F2432" t="str">
            <v>KG</v>
          </cell>
        </row>
        <row r="2433">
          <cell r="B2433" t="str">
            <v>軟排丁</v>
          </cell>
          <cell r="C2433" t="str">
            <v>翔昇肉品批發商行</v>
          </cell>
          <cell r="E2433" t="str">
            <v>翔昇</v>
          </cell>
          <cell r="F2433" t="str">
            <v>KG</v>
          </cell>
        </row>
        <row r="2434">
          <cell r="B2434" t="str">
            <v>N軟排丁</v>
          </cell>
          <cell r="C2434" t="str">
            <v>和榮意食品有限公司</v>
          </cell>
          <cell r="E2434" t="str">
            <v>和榮意</v>
          </cell>
          <cell r="F2434" t="str">
            <v>KG</v>
          </cell>
          <cell r="H2434" t="str">
            <v>CAS台灣優良農產品</v>
          </cell>
          <cell r="I2434" t="str">
            <v>013502</v>
          </cell>
        </row>
        <row r="2435">
          <cell r="B2435" t="str">
            <v>黑豬三層肉</v>
          </cell>
          <cell r="C2435" t="str">
            <v>翔昇肉品批發商行</v>
          </cell>
          <cell r="E2435" t="str">
            <v>翔昇</v>
          </cell>
          <cell r="F2435" t="str">
            <v>KG</v>
          </cell>
        </row>
        <row r="2436">
          <cell r="B2436" t="str">
            <v>腰內肉絲</v>
          </cell>
          <cell r="C2436" t="str">
            <v>民辰肉品有限公司</v>
          </cell>
          <cell r="E2436" t="str">
            <v>民辰</v>
          </cell>
          <cell r="F2436" t="str">
            <v>KG</v>
          </cell>
        </row>
        <row r="2437">
          <cell r="B2437" t="str">
            <v>腰內肉片</v>
          </cell>
          <cell r="C2437" t="str">
            <v>民辰肉品有限公司</v>
          </cell>
          <cell r="E2437" t="str">
            <v>民辰</v>
          </cell>
          <cell r="F2437" t="str">
            <v>KG</v>
          </cell>
        </row>
        <row r="2438">
          <cell r="B2438" t="str">
            <v>肉排</v>
          </cell>
          <cell r="C2438" t="str">
            <v>民辰肉品有限公司</v>
          </cell>
          <cell r="E2438" t="str">
            <v>民辰</v>
          </cell>
          <cell r="F2438" t="str">
            <v>KG</v>
          </cell>
        </row>
        <row r="2439">
          <cell r="B2439" t="str">
            <v>小里肌肉絲</v>
          </cell>
          <cell r="C2439" t="str">
            <v>翔昇肉品批發商行</v>
          </cell>
          <cell r="E2439" t="str">
            <v>翔昇</v>
          </cell>
          <cell r="F2439" t="str">
            <v>KG</v>
          </cell>
        </row>
        <row r="2440">
          <cell r="B2440" t="str">
            <v>小里肌</v>
          </cell>
          <cell r="E2440" t="str">
            <v>永軒</v>
          </cell>
          <cell r="F2440" t="str">
            <v>KG</v>
          </cell>
        </row>
        <row r="2441">
          <cell r="B2441" t="str">
            <v>小里肌切片</v>
          </cell>
          <cell r="E2441" t="str">
            <v>永軒</v>
          </cell>
          <cell r="F2441" t="str">
            <v>KG</v>
          </cell>
        </row>
        <row r="2442">
          <cell r="B2442" t="str">
            <v>腰內肉片</v>
          </cell>
          <cell r="D2442" t="str">
            <v/>
          </cell>
          <cell r="E2442" t="str">
            <v>聯盛</v>
          </cell>
          <cell r="F2442" t="str">
            <v>KG</v>
          </cell>
        </row>
        <row r="2443">
          <cell r="B2443" t="str">
            <v>豬肚(熟食</v>
          </cell>
          <cell r="E2443" t="str">
            <v>現購王哥</v>
          </cell>
          <cell r="F2443" t="str">
            <v>KG</v>
          </cell>
        </row>
        <row r="2444">
          <cell r="B2444" t="str">
            <v>後腿肉</v>
          </cell>
          <cell r="C2444" t="str">
            <v>民辰肉品有限公司</v>
          </cell>
          <cell r="E2444" t="str">
            <v>民辰</v>
          </cell>
          <cell r="F2444" t="str">
            <v>KG</v>
          </cell>
        </row>
        <row r="2445">
          <cell r="B2445" t="str">
            <v>後腿肉排</v>
          </cell>
          <cell r="C2445" t="str">
            <v>永軒食品有限公司</v>
          </cell>
          <cell r="E2445" t="str">
            <v>永軒</v>
          </cell>
          <cell r="F2445" t="str">
            <v>KG</v>
          </cell>
        </row>
        <row r="2446">
          <cell r="B2446" t="str">
            <v>松板豬</v>
          </cell>
          <cell r="C2446" t="str">
            <v>民辰肉品有限公司</v>
          </cell>
          <cell r="E2446" t="str">
            <v>民辰</v>
          </cell>
          <cell r="F2446" t="str">
            <v>KG</v>
          </cell>
        </row>
        <row r="2447">
          <cell r="B2447" t="str">
            <v>松板肉</v>
          </cell>
          <cell r="C2447" t="str">
            <v>嘉一香食品股份有限公司</v>
          </cell>
          <cell r="E2447" t="str">
            <v>嘉一香</v>
          </cell>
          <cell r="F2447" t="str">
            <v>KG</v>
          </cell>
          <cell r="H2447" t="str">
            <v>CAS台灣優良農產品</v>
          </cell>
          <cell r="I2447" t="str">
            <v>017802</v>
          </cell>
        </row>
        <row r="2448">
          <cell r="B2448" t="str">
            <v>後腿肉排75G</v>
          </cell>
          <cell r="C2448" t="str">
            <v>香里食品企業有限公司</v>
          </cell>
          <cell r="E2448" t="str">
            <v>香里</v>
          </cell>
          <cell r="F2448" t="str">
            <v>KG</v>
          </cell>
        </row>
        <row r="2449">
          <cell r="B2449" t="str">
            <v>二層肉</v>
          </cell>
          <cell r="C2449" t="str">
            <v>民辰肉品有限公司</v>
          </cell>
          <cell r="D2449" t="str">
            <v>溫體</v>
          </cell>
          <cell r="E2449" t="str">
            <v>民辰</v>
          </cell>
          <cell r="F2449" t="str">
            <v>KG</v>
          </cell>
        </row>
        <row r="2450">
          <cell r="B2450" t="str">
            <v>二層肉</v>
          </cell>
          <cell r="E2450" t="str">
            <v>翔昇</v>
          </cell>
          <cell r="F2450" t="str">
            <v>KG</v>
          </cell>
        </row>
        <row r="2451">
          <cell r="B2451" t="str">
            <v>豬粉腸</v>
          </cell>
          <cell r="C2451" t="str">
            <v>民辰肉品有限公司</v>
          </cell>
          <cell r="E2451" t="str">
            <v>民辰</v>
          </cell>
          <cell r="F2451" t="str">
            <v>KG</v>
          </cell>
        </row>
        <row r="2452">
          <cell r="B2452" t="str">
            <v>起司豬排</v>
          </cell>
          <cell r="D2452" t="str">
            <v>10片/包</v>
          </cell>
          <cell r="E2452" t="str">
            <v>現購</v>
          </cell>
          <cell r="F2452" t="str">
            <v>片</v>
          </cell>
        </row>
        <row r="2453">
          <cell r="B2453" t="str">
            <v>N統一肉燥豬排</v>
          </cell>
          <cell r="C2453" t="str">
            <v>統一企業股份有限公司</v>
          </cell>
          <cell r="E2453" t="str">
            <v>樺佐</v>
          </cell>
          <cell r="F2453" t="str">
            <v>KG</v>
          </cell>
        </row>
        <row r="2454">
          <cell r="B2454" t="str">
            <v>香腸片</v>
          </cell>
          <cell r="E2454" t="str">
            <v>聯宏</v>
          </cell>
          <cell r="F2454" t="str">
            <v>KG</v>
          </cell>
        </row>
        <row r="2455">
          <cell r="B2455" t="str">
            <v>熟香腸片</v>
          </cell>
          <cell r="E2455" t="str">
            <v>現購雨宸</v>
          </cell>
          <cell r="F2455" t="str">
            <v>KG</v>
          </cell>
        </row>
        <row r="2456">
          <cell r="B2456" t="str">
            <v>熟香腸片1斤</v>
          </cell>
          <cell r="D2456" t="str">
            <v>份/1斤</v>
          </cell>
          <cell r="E2456" t="str">
            <v>現購雨宸</v>
          </cell>
          <cell r="F2456" t="str">
            <v>份</v>
          </cell>
        </row>
        <row r="2457">
          <cell r="B2457" t="str">
            <v>N統一香腸(熟</v>
          </cell>
          <cell r="C2457" t="str">
            <v>統一企業股份有限公司</v>
          </cell>
          <cell r="E2457" t="str">
            <v>樺佐</v>
          </cell>
          <cell r="F2457" t="str">
            <v>KG</v>
          </cell>
        </row>
        <row r="2458">
          <cell r="B2458" t="str">
            <v>黑橋牌香腸</v>
          </cell>
          <cell r="C2458" t="str">
            <v>黑橋牌企業股份有限公司</v>
          </cell>
          <cell r="E2458" t="str">
            <v>現購王哥</v>
          </cell>
          <cell r="F2458" t="str">
            <v>KG</v>
          </cell>
        </row>
        <row r="2459">
          <cell r="B2459" t="str">
            <v>黑橋牌小香腸</v>
          </cell>
          <cell r="C2459" t="str">
            <v>黑橋牌企業股份有限公司</v>
          </cell>
          <cell r="D2459" t="str">
            <v>蒜味</v>
          </cell>
          <cell r="E2459" t="str">
            <v>現購王哥</v>
          </cell>
          <cell r="F2459" t="str">
            <v>KG</v>
          </cell>
        </row>
        <row r="2460">
          <cell r="B2460" t="str">
            <v>N富統培根</v>
          </cell>
          <cell r="C2460" t="str">
            <v>富統食品股份有限公司</v>
          </cell>
          <cell r="E2460" t="str">
            <v>現購</v>
          </cell>
          <cell r="F2460" t="str">
            <v>KG</v>
          </cell>
        </row>
        <row r="2461">
          <cell r="B2461" t="str">
            <v>黑橋小丸子香腸</v>
          </cell>
          <cell r="C2461" t="str">
            <v>黑橋牌企業股份有限公司</v>
          </cell>
          <cell r="E2461" t="str">
            <v>現購王哥</v>
          </cell>
          <cell r="F2461" t="str">
            <v>盒</v>
          </cell>
        </row>
        <row r="2462">
          <cell r="B2462" t="str">
            <v>香腸(約37.5G</v>
          </cell>
          <cell r="E2462" t="str">
            <v>聯宏</v>
          </cell>
          <cell r="F2462" t="str">
            <v>條</v>
          </cell>
        </row>
        <row r="2463">
          <cell r="B2463" t="str">
            <v>N富統珍Q香腸3K</v>
          </cell>
          <cell r="C2463" t="str">
            <v>富統食品股份有限公司</v>
          </cell>
          <cell r="D2463" t="str">
            <v>約180粒</v>
          </cell>
          <cell r="E2463" t="str">
            <v>現購</v>
          </cell>
          <cell r="F2463" t="str">
            <v>包</v>
          </cell>
        </row>
        <row r="2464">
          <cell r="B2464" t="str">
            <v>甲霸大熱狗</v>
          </cell>
          <cell r="C2464" t="str">
            <v>台灣農畜產工業股份有限公司</v>
          </cell>
          <cell r="E2464" t="str">
            <v>台薪</v>
          </cell>
          <cell r="F2464" t="str">
            <v>條</v>
          </cell>
        </row>
        <row r="2465">
          <cell r="B2465" t="str">
            <v>N統一熟香腸3.6K</v>
          </cell>
          <cell r="C2465" t="str">
            <v>統一企業股份有限公司</v>
          </cell>
          <cell r="D2465" t="str">
            <v>包/3.6KG</v>
          </cell>
          <cell r="E2465" t="str">
            <v>樺佐</v>
          </cell>
          <cell r="F2465" t="str">
            <v>包</v>
          </cell>
        </row>
        <row r="2466">
          <cell r="B2466" t="str">
            <v>N統一嘟嘟香腸</v>
          </cell>
          <cell r="C2466" t="str">
            <v>統一企業股份有限公司</v>
          </cell>
          <cell r="D2466" t="str">
            <v>3.6K</v>
          </cell>
          <cell r="E2466" t="str">
            <v>樺佐</v>
          </cell>
          <cell r="F2466" t="str">
            <v>包</v>
          </cell>
        </row>
        <row r="2467">
          <cell r="B2467" t="str">
            <v>滿漢小香腸270G</v>
          </cell>
          <cell r="C2467" t="str">
            <v>統一企業股份有限公司</v>
          </cell>
          <cell r="D2467" t="str">
            <v>蒜味</v>
          </cell>
          <cell r="E2467" t="str">
            <v>現購王哥</v>
          </cell>
          <cell r="F2467" t="str">
            <v>盒</v>
          </cell>
        </row>
        <row r="2468">
          <cell r="B2468" t="str">
            <v>統一滿漢香腸</v>
          </cell>
          <cell r="C2468" t="str">
            <v>統一企業股份有限公司</v>
          </cell>
          <cell r="E2468" t="str">
            <v>現購王哥</v>
          </cell>
          <cell r="F2468" t="str">
            <v>KG</v>
          </cell>
        </row>
        <row r="2469">
          <cell r="B2469" t="str">
            <v>統一嘟嘟腸270G</v>
          </cell>
          <cell r="C2469" t="str">
            <v>統一企業股份有限公司</v>
          </cell>
          <cell r="E2469" t="str">
            <v>現購王哥</v>
          </cell>
          <cell r="F2469" t="str">
            <v>盒</v>
          </cell>
        </row>
        <row r="2470">
          <cell r="B2470" t="str">
            <v>滿漢香腸270G</v>
          </cell>
          <cell r="C2470" t="str">
            <v>統一企業股份有限公司</v>
          </cell>
          <cell r="E2470" t="str">
            <v>現購王哥</v>
          </cell>
          <cell r="F2470" t="str">
            <v>盒</v>
          </cell>
        </row>
        <row r="2471">
          <cell r="B2471" t="str">
            <v>滿漢小香腸270G</v>
          </cell>
          <cell r="C2471" t="str">
            <v>統一企業股份有限公司</v>
          </cell>
          <cell r="D2471" t="str">
            <v>原味</v>
          </cell>
          <cell r="E2471" t="str">
            <v>現購王哥</v>
          </cell>
          <cell r="F2471" t="str">
            <v>盒</v>
          </cell>
        </row>
        <row r="2472">
          <cell r="B2472" t="str">
            <v>N滿漢香腸270G</v>
          </cell>
          <cell r="C2472" t="str">
            <v>統一企業股份有限公司</v>
          </cell>
          <cell r="E2472" t="str">
            <v>現購王哥</v>
          </cell>
          <cell r="F2472" t="str">
            <v>盒</v>
          </cell>
        </row>
        <row r="2473">
          <cell r="B2473" t="str">
            <v>N滿漢香腸270G</v>
          </cell>
          <cell r="C2473" t="str">
            <v>統一企業股份有限公司</v>
          </cell>
          <cell r="E2473" t="str">
            <v>現購王哥</v>
          </cell>
          <cell r="F2473" t="str">
            <v>盒</v>
          </cell>
        </row>
        <row r="2474">
          <cell r="B2474" t="str">
            <v>鑫鑫腸</v>
          </cell>
          <cell r="C2474" t="str">
            <v>卜蜂食品</v>
          </cell>
          <cell r="E2474" t="str">
            <v>品豐</v>
          </cell>
          <cell r="F2474" t="str">
            <v>KG</v>
          </cell>
        </row>
        <row r="2475">
          <cell r="B2475" t="str">
            <v>N台畜香腸</v>
          </cell>
          <cell r="C2475" t="str">
            <v>台灣農畜產工業股份有限公司</v>
          </cell>
          <cell r="D2475" t="str">
            <v>3k/約78入</v>
          </cell>
          <cell r="E2475" t="str">
            <v>台薪</v>
          </cell>
          <cell r="F2475" t="str">
            <v>KG</v>
          </cell>
        </row>
        <row r="2476">
          <cell r="B2476" t="str">
            <v>N台畜香腸(大</v>
          </cell>
          <cell r="E2476" t="str">
            <v>台薪</v>
          </cell>
          <cell r="F2476" t="str">
            <v>條</v>
          </cell>
        </row>
        <row r="2477">
          <cell r="B2477" t="str">
            <v>台畜肉鬆</v>
          </cell>
          <cell r="C2477" t="str">
            <v>台灣農畜產工業股份有限公司</v>
          </cell>
          <cell r="E2477" t="str">
            <v>台薪</v>
          </cell>
          <cell r="F2477" t="str">
            <v>KG</v>
          </cell>
        </row>
        <row r="2478">
          <cell r="B2478" t="str">
            <v>肉鬆</v>
          </cell>
          <cell r="E2478" t="str">
            <v>定翔</v>
          </cell>
          <cell r="F2478" t="str">
            <v>KG</v>
          </cell>
        </row>
        <row r="2479">
          <cell r="B2479" t="str">
            <v>N台畜培根CAS</v>
          </cell>
          <cell r="C2479" t="str">
            <v>台灣農畜產工業股份有限公司</v>
          </cell>
          <cell r="D2479" t="str">
            <v>500G</v>
          </cell>
          <cell r="E2479" t="str">
            <v>台薪</v>
          </cell>
          <cell r="F2479" t="str">
            <v>包</v>
          </cell>
        </row>
        <row r="2480">
          <cell r="B2480" t="str">
            <v>新東陽肉鬆</v>
          </cell>
          <cell r="C2480" t="str">
            <v>新東陽股份有限公司</v>
          </cell>
          <cell r="D2480" t="str">
            <v>罐/255g</v>
          </cell>
          <cell r="E2480" t="str">
            <v>現購王哥</v>
          </cell>
          <cell r="F2480" t="str">
            <v>罐</v>
          </cell>
        </row>
        <row r="2481">
          <cell r="B2481" t="str">
            <v>廣達香肉鬆</v>
          </cell>
          <cell r="C2481" t="str">
            <v>台灣農畜產工業股份有限公司</v>
          </cell>
          <cell r="D2481" t="str">
            <v>罐/300G</v>
          </cell>
          <cell r="E2481" t="str">
            <v>現購王哥</v>
          </cell>
          <cell r="F2481" t="str">
            <v>罐</v>
          </cell>
        </row>
        <row r="2482">
          <cell r="B2482" t="str">
            <v>紅糟肉</v>
          </cell>
          <cell r="E2482" t="str">
            <v>現購雨宸</v>
          </cell>
          <cell r="F2482" t="str">
            <v>KG</v>
          </cell>
        </row>
        <row r="2483">
          <cell r="B2483" t="str">
            <v>豬血</v>
          </cell>
          <cell r="E2483" t="str">
            <v>阿郎</v>
          </cell>
          <cell r="F2483" t="str">
            <v>KG</v>
          </cell>
        </row>
        <row r="2484">
          <cell r="B2484" t="str">
            <v>N統一里肌肉排</v>
          </cell>
          <cell r="C2484" t="str">
            <v>統一企業股份有限公司</v>
          </cell>
          <cell r="D2484" t="str">
            <v>6K/件</v>
          </cell>
          <cell r="E2484" t="str">
            <v>樺佐</v>
          </cell>
          <cell r="F2484" t="str">
            <v>件</v>
          </cell>
        </row>
        <row r="2485">
          <cell r="B2485" t="str">
            <v>台畜大熱狗20入</v>
          </cell>
          <cell r="C2485" t="str">
            <v>台灣農畜產工業股份有限公司</v>
          </cell>
          <cell r="E2485" t="str">
            <v>台薪</v>
          </cell>
          <cell r="F2485" t="str">
            <v>包</v>
          </cell>
        </row>
        <row r="2486">
          <cell r="B2486" t="str">
            <v>香酥熱狗棒65G</v>
          </cell>
          <cell r="C2486" t="str">
            <v>達盛食品有限公司</v>
          </cell>
          <cell r="D2486" t="str">
            <v>10條/包</v>
          </cell>
          <cell r="E2486" t="str">
            <v>祥亮</v>
          </cell>
          <cell r="F2486" t="str">
            <v>條</v>
          </cell>
        </row>
        <row r="2487">
          <cell r="B2487" t="str">
            <v>N大熱狗</v>
          </cell>
          <cell r="D2487" t="str">
            <v>80G/條</v>
          </cell>
          <cell r="E2487" t="str">
            <v>樺佐</v>
          </cell>
          <cell r="F2487" t="str">
            <v>條</v>
          </cell>
        </row>
        <row r="2488">
          <cell r="B2488" t="str">
            <v>台畜小熱狗</v>
          </cell>
          <cell r="C2488" t="str">
            <v>台灣農畜產工業股份有限公司</v>
          </cell>
          <cell r="D2488" t="str">
            <v>50入</v>
          </cell>
          <cell r="E2488" t="str">
            <v>台薪</v>
          </cell>
          <cell r="F2488" t="str">
            <v>包</v>
          </cell>
        </row>
        <row r="2489">
          <cell r="B2489" t="str">
            <v>小熱狗(立大</v>
          </cell>
          <cell r="C2489" t="str">
            <v>立大農畜興業股份有限公司</v>
          </cell>
          <cell r="D2489" t="str">
            <v>50入/包</v>
          </cell>
          <cell r="E2489" t="str">
            <v>味鴻</v>
          </cell>
          <cell r="F2489" t="str">
            <v>條</v>
          </cell>
        </row>
        <row r="2490">
          <cell r="B2490" t="str">
            <v>N素熱狗</v>
          </cell>
          <cell r="C2490" t="str">
            <v>宏旭食品企業有限公司</v>
          </cell>
          <cell r="D2490" t="str">
            <v>約24條/包</v>
          </cell>
          <cell r="E2490" t="str">
            <v>宏旭</v>
          </cell>
          <cell r="F2490" t="str">
            <v>包</v>
          </cell>
        </row>
        <row r="2491">
          <cell r="B2491" t="str">
            <v>嘉一香大熱狗</v>
          </cell>
          <cell r="C2491" t="str">
            <v>嘉一香食品股份有限公司</v>
          </cell>
          <cell r="E2491" t="str">
            <v>嘉一香</v>
          </cell>
          <cell r="F2491" t="str">
            <v>包</v>
          </cell>
          <cell r="H2491" t="str">
            <v>CAS台灣優良農產品</v>
          </cell>
          <cell r="I2491" t="str">
            <v>017802</v>
          </cell>
        </row>
        <row r="2492">
          <cell r="B2492" t="str">
            <v>嘉一香香腸</v>
          </cell>
          <cell r="C2492" t="str">
            <v>嘉一香食品股份有限公司</v>
          </cell>
          <cell r="E2492" t="str">
            <v>嘉一香</v>
          </cell>
          <cell r="F2492" t="str">
            <v>KG</v>
          </cell>
          <cell r="H2492" t="str">
            <v>CAS台灣優良農產品</v>
          </cell>
          <cell r="I2492" t="str">
            <v>017810</v>
          </cell>
        </row>
        <row r="2493">
          <cell r="B2493" t="str">
            <v>N素熱狗</v>
          </cell>
          <cell r="C2493" t="str">
            <v>津悅食品有限公司</v>
          </cell>
          <cell r="E2493" t="str">
            <v>津悅</v>
          </cell>
          <cell r="F2493" t="str">
            <v>包</v>
          </cell>
        </row>
        <row r="2494">
          <cell r="B2494" t="str">
            <v>火腿絲(黑橋</v>
          </cell>
          <cell r="C2494" t="str">
            <v>黑橋牌企業股份有限公司</v>
          </cell>
          <cell r="E2494" t="str">
            <v>祥亮</v>
          </cell>
          <cell r="F2494" t="str">
            <v>KG</v>
          </cell>
        </row>
        <row r="2495">
          <cell r="B2495" t="str">
            <v>熟大腸</v>
          </cell>
          <cell r="C2495" t="str">
            <v>永軒食品有限公司</v>
          </cell>
          <cell r="E2495" t="str">
            <v>永軒</v>
          </cell>
          <cell r="F2495" t="str">
            <v>KG</v>
          </cell>
        </row>
        <row r="2496">
          <cell r="B2496" t="str">
            <v>熟小腸</v>
          </cell>
          <cell r="E2496" t="str">
            <v>永軒</v>
          </cell>
          <cell r="F2496" t="str">
            <v>KG</v>
          </cell>
        </row>
        <row r="2497">
          <cell r="B2497" t="str">
            <v>生小腸(翻好</v>
          </cell>
          <cell r="E2497" t="str">
            <v>永軒</v>
          </cell>
          <cell r="F2497" t="str">
            <v>KG</v>
          </cell>
        </row>
        <row r="2498">
          <cell r="B2498" t="str">
            <v>新東陽香腸</v>
          </cell>
          <cell r="C2498" t="str">
            <v>新東陽股份有限公司</v>
          </cell>
          <cell r="D2498" t="str">
            <v>600G/10PCS</v>
          </cell>
          <cell r="E2498" t="str">
            <v>現購王哥</v>
          </cell>
          <cell r="F2498" t="str">
            <v>盒</v>
          </cell>
        </row>
        <row r="2499">
          <cell r="B2499" t="str">
            <v>N台畜火腿片180G</v>
          </cell>
          <cell r="C2499" t="str">
            <v>台灣農畜產工業股份有限公司</v>
          </cell>
          <cell r="D2499" t="str">
            <v>約9~11片</v>
          </cell>
          <cell r="E2499" t="str">
            <v>台薪</v>
          </cell>
          <cell r="F2499" t="str">
            <v>包</v>
          </cell>
        </row>
        <row r="2500">
          <cell r="B2500" t="str">
            <v>台畜火腿片</v>
          </cell>
          <cell r="C2500" t="str">
            <v>台灣農畜產工業股份有限公司</v>
          </cell>
          <cell r="E2500" t="str">
            <v>台薪</v>
          </cell>
          <cell r="F2500" t="str">
            <v>KG</v>
          </cell>
        </row>
        <row r="2501">
          <cell r="B2501" t="str">
            <v>台畜火腿條</v>
          </cell>
          <cell r="C2501" t="str">
            <v>台灣農畜產工業股份有限公司</v>
          </cell>
          <cell r="D2501" t="str">
            <v>不切</v>
          </cell>
          <cell r="E2501" t="str">
            <v>台薪</v>
          </cell>
          <cell r="F2501" t="str">
            <v>條</v>
          </cell>
        </row>
        <row r="2502">
          <cell r="B2502" t="str">
            <v>新東陽素肉鬆</v>
          </cell>
          <cell r="C2502" t="str">
            <v>新東陽股份有限公司</v>
          </cell>
          <cell r="D2502" t="str">
            <v>罐/120g</v>
          </cell>
          <cell r="E2502" t="str">
            <v>現購王哥</v>
          </cell>
          <cell r="F2502" t="str">
            <v>罐</v>
          </cell>
        </row>
        <row r="2503">
          <cell r="B2503" t="str">
            <v>培根片CAS(立大</v>
          </cell>
          <cell r="C2503" t="str">
            <v>立大農畜興業股份有限公司</v>
          </cell>
          <cell r="D2503" t="str">
            <v>1k/包</v>
          </cell>
          <cell r="E2503" t="str">
            <v>味鴻</v>
          </cell>
          <cell r="F2503" t="str">
            <v>包</v>
          </cell>
        </row>
        <row r="2504">
          <cell r="B2504" t="str">
            <v>碎培根3K(立大</v>
          </cell>
          <cell r="C2504" t="str">
            <v>立大農畜興業股份有限公司</v>
          </cell>
          <cell r="E2504" t="str">
            <v>味鴻</v>
          </cell>
          <cell r="F2504" t="str">
            <v>包</v>
          </cell>
        </row>
        <row r="2505">
          <cell r="B2505" t="str">
            <v>台畜培根片</v>
          </cell>
          <cell r="C2505" t="str">
            <v>台灣農畜產工業股份有限公司</v>
          </cell>
          <cell r="E2505" t="str">
            <v>台薪</v>
          </cell>
          <cell r="F2505" t="str">
            <v>KG</v>
          </cell>
        </row>
        <row r="2506">
          <cell r="B2506" t="str">
            <v>N台畜培根190G</v>
          </cell>
          <cell r="C2506" t="str">
            <v>台灣農畜產工業股份有限公司</v>
          </cell>
          <cell r="D2506" t="str">
            <v>約8片</v>
          </cell>
          <cell r="E2506" t="str">
            <v>台薪</v>
          </cell>
          <cell r="F2506" t="str">
            <v>包</v>
          </cell>
        </row>
        <row r="2507">
          <cell r="B2507" t="str">
            <v>N立大里肌肉排</v>
          </cell>
          <cell r="C2507" t="str">
            <v>立大農畜興業股份有限公司</v>
          </cell>
          <cell r="D2507" t="str">
            <v>80入/箱</v>
          </cell>
          <cell r="E2507" t="str">
            <v>味鴻</v>
          </cell>
          <cell r="F2507" t="str">
            <v>KG</v>
          </cell>
        </row>
        <row r="2508">
          <cell r="B2508" t="str">
            <v>N培根</v>
          </cell>
          <cell r="C2508" t="str">
            <v>台灣農畜產工業股份有限公司</v>
          </cell>
          <cell r="E2508" t="str">
            <v>台糖</v>
          </cell>
          <cell r="F2508" t="str">
            <v>KG</v>
          </cell>
          <cell r="H2508" t="str">
            <v>CAS台灣優良農產品</v>
          </cell>
          <cell r="I2508" t="str">
            <v>010125</v>
          </cell>
        </row>
        <row r="2509">
          <cell r="B2509" t="str">
            <v>台畜培根190G</v>
          </cell>
          <cell r="D2509" t="str">
            <v>約8片</v>
          </cell>
          <cell r="E2509" t="str">
            <v>現購王哥</v>
          </cell>
          <cell r="F2509" t="str">
            <v>包</v>
          </cell>
        </row>
        <row r="2510">
          <cell r="B2510" t="str">
            <v>N台畜香腸CAS</v>
          </cell>
          <cell r="C2510" t="str">
            <v>台灣農畜產工業股份有限公司</v>
          </cell>
          <cell r="D2510" t="str">
            <v>1K/包</v>
          </cell>
          <cell r="E2510" t="str">
            <v>台薪</v>
          </cell>
          <cell r="F2510" t="str">
            <v>KG</v>
          </cell>
        </row>
        <row r="2511">
          <cell r="B2511" t="str">
            <v>碎培根(立大</v>
          </cell>
          <cell r="C2511" t="str">
            <v>立大農畜興業股份有限公司</v>
          </cell>
          <cell r="D2511" t="str">
            <v>3KG/包</v>
          </cell>
          <cell r="E2511" t="str">
            <v>味鴻</v>
          </cell>
          <cell r="F2511" t="str">
            <v>KG</v>
          </cell>
        </row>
        <row r="2512">
          <cell r="B2512" t="str">
            <v>碎培根</v>
          </cell>
          <cell r="C2512" t="str">
            <v>立大農畜興業股份有限公司</v>
          </cell>
          <cell r="E2512" t="str">
            <v>味鴻</v>
          </cell>
          <cell r="F2512" t="str">
            <v>KG</v>
          </cell>
        </row>
        <row r="2513">
          <cell r="B2513" t="str">
            <v>碎培根(黑橋</v>
          </cell>
          <cell r="C2513" t="str">
            <v>黑橋工廠代工</v>
          </cell>
          <cell r="D2513" t="str">
            <v>1k/包</v>
          </cell>
          <cell r="E2513" t="str">
            <v>祥亮</v>
          </cell>
          <cell r="F2513" t="str">
            <v>KG</v>
          </cell>
        </row>
        <row r="2514">
          <cell r="B2514" t="str">
            <v>日式豬排60片</v>
          </cell>
          <cell r="D2514" t="str">
            <v>6k/箱</v>
          </cell>
          <cell r="E2514" t="str">
            <v>味鴻</v>
          </cell>
          <cell r="F2514" t="str">
            <v>箱</v>
          </cell>
        </row>
        <row r="2515">
          <cell r="B2515" t="str">
            <v>太極肉排60片</v>
          </cell>
          <cell r="D2515" t="str">
            <v>6k/箱</v>
          </cell>
          <cell r="E2515" t="str">
            <v>味鴻</v>
          </cell>
          <cell r="F2515" t="str">
            <v>箱</v>
          </cell>
        </row>
        <row r="2516">
          <cell r="B2516" t="str">
            <v>金禧里肌80片</v>
          </cell>
          <cell r="D2516" t="str">
            <v>6k/箱</v>
          </cell>
          <cell r="E2516" t="str">
            <v>現購</v>
          </cell>
          <cell r="F2516" t="str">
            <v>箱</v>
          </cell>
        </row>
        <row r="2517">
          <cell r="B2517" t="str">
            <v>熟化里肌80片</v>
          </cell>
          <cell r="D2517" t="str">
            <v>6k/箱</v>
          </cell>
          <cell r="E2517" t="str">
            <v>現購</v>
          </cell>
          <cell r="F2517" t="str">
            <v>箱</v>
          </cell>
        </row>
        <row r="2518">
          <cell r="B2518" t="str">
            <v>正點起司豬排</v>
          </cell>
          <cell r="D2518" t="str">
            <v>80g*75片</v>
          </cell>
          <cell r="E2518" t="str">
            <v>祥亮</v>
          </cell>
          <cell r="F2518" t="str">
            <v>箱</v>
          </cell>
        </row>
        <row r="2519">
          <cell r="B2519" t="str">
            <v>博克火腿片180G</v>
          </cell>
          <cell r="C2519" t="str">
            <v>統一企業股份有限公司</v>
          </cell>
          <cell r="D2519" t="str">
            <v>包/180G</v>
          </cell>
          <cell r="E2519" t="str">
            <v>現購王哥</v>
          </cell>
          <cell r="F2519" t="str">
            <v>包</v>
          </cell>
        </row>
        <row r="2520">
          <cell r="B2520" t="str">
            <v>博克火腿條</v>
          </cell>
          <cell r="C2520" t="str">
            <v>統一企業股份有限公司</v>
          </cell>
          <cell r="D2520" t="str">
            <v>條/270G</v>
          </cell>
          <cell r="E2520" t="str">
            <v>現購王哥</v>
          </cell>
          <cell r="F2520" t="str">
            <v>條</v>
          </cell>
        </row>
        <row r="2521">
          <cell r="B2521" t="str">
            <v>排骨酥</v>
          </cell>
          <cell r="C2521" t="str">
            <v>全茂美食行</v>
          </cell>
          <cell r="E2521" t="str">
            <v>品豐</v>
          </cell>
          <cell r="F2521" t="str">
            <v>KG</v>
          </cell>
        </row>
        <row r="2522">
          <cell r="B2522" t="str">
            <v>N排骨酥6K</v>
          </cell>
          <cell r="C2522" t="str">
            <v>樂騏食品有限公司</v>
          </cell>
          <cell r="E2522" t="str">
            <v>祥亮</v>
          </cell>
          <cell r="F2522" t="str">
            <v>箱</v>
          </cell>
        </row>
        <row r="2523">
          <cell r="B2523" t="str">
            <v>咕咾肉6K</v>
          </cell>
          <cell r="C2523" t="str">
            <v>樂騏食品有限公司</v>
          </cell>
          <cell r="D2523" t="str">
            <v>無骨</v>
          </cell>
          <cell r="E2523" t="str">
            <v>祥亮</v>
          </cell>
          <cell r="F2523" t="str">
            <v>箱</v>
          </cell>
        </row>
        <row r="2524">
          <cell r="B2524" t="str">
            <v>N排骨酥6K</v>
          </cell>
          <cell r="E2524" t="str">
            <v>現購</v>
          </cell>
          <cell r="F2524" t="str">
            <v>箱</v>
          </cell>
        </row>
        <row r="2525">
          <cell r="B2525" t="str">
            <v>豬蹄凍</v>
          </cell>
          <cell r="D2525" t="str">
            <v>0.6KG/條</v>
          </cell>
          <cell r="E2525" t="str">
            <v>現購王哥</v>
          </cell>
          <cell r="F2525" t="str">
            <v>KG</v>
          </cell>
        </row>
        <row r="2526">
          <cell r="B2526" t="str">
            <v>N德國香腸4入</v>
          </cell>
          <cell r="E2526" t="str">
            <v>樺佐</v>
          </cell>
          <cell r="F2526" t="str">
            <v>包</v>
          </cell>
        </row>
        <row r="2527">
          <cell r="B2527" t="str">
            <v>帶骨大排12K</v>
          </cell>
          <cell r="C2527" t="str">
            <v>永軒食品有限公司</v>
          </cell>
          <cell r="D2527" t="str">
            <v>份/100G</v>
          </cell>
          <cell r="E2527" t="str">
            <v>永軒</v>
          </cell>
          <cell r="F2527" t="str">
            <v>件</v>
          </cell>
        </row>
        <row r="2528">
          <cell r="B2528" t="str">
            <v>帶骨大排85G</v>
          </cell>
          <cell r="C2528" t="str">
            <v>香里食品企業有限公司</v>
          </cell>
          <cell r="E2528" t="str">
            <v>香里</v>
          </cell>
          <cell r="F2528" t="str">
            <v>KG</v>
          </cell>
          <cell r="H2528" t="str">
            <v>CAS台灣優良農產品</v>
          </cell>
          <cell r="I2528" t="str">
            <v>015202</v>
          </cell>
        </row>
        <row r="2529">
          <cell r="B2529" t="str">
            <v>帶骨大排75G</v>
          </cell>
          <cell r="C2529" t="str">
            <v>翔昇肉品批發商行</v>
          </cell>
          <cell r="E2529" t="str">
            <v>翔昇</v>
          </cell>
          <cell r="F2529" t="str">
            <v>KG</v>
          </cell>
        </row>
        <row r="2530">
          <cell r="B2530" t="str">
            <v>帶骨大排85G</v>
          </cell>
          <cell r="C2530" t="str">
            <v>嘉一香食品股份有限公司</v>
          </cell>
          <cell r="E2530" t="str">
            <v>嘉一香</v>
          </cell>
          <cell r="F2530" t="str">
            <v>KG</v>
          </cell>
          <cell r="H2530" t="str">
            <v>CAS台灣優良農產品</v>
          </cell>
          <cell r="I2530" t="str">
            <v>017802</v>
          </cell>
        </row>
        <row r="2531">
          <cell r="B2531" t="str">
            <v>帶骨大排75G</v>
          </cell>
          <cell r="C2531" t="str">
            <v>香里食品企業有限公司</v>
          </cell>
          <cell r="E2531" t="str">
            <v>香里</v>
          </cell>
          <cell r="F2531" t="str">
            <v>KG</v>
          </cell>
          <cell r="H2531" t="str">
            <v>CAS台灣優良農產品</v>
          </cell>
          <cell r="I2531" t="str">
            <v>015202</v>
          </cell>
        </row>
        <row r="2532">
          <cell r="B2532" t="str">
            <v>帶骨大排75G</v>
          </cell>
          <cell r="C2532" t="str">
            <v>聯盛豬肉行</v>
          </cell>
          <cell r="E2532" t="str">
            <v>聯盛</v>
          </cell>
          <cell r="F2532" t="str">
            <v>KG</v>
          </cell>
        </row>
        <row r="2533">
          <cell r="B2533" t="str">
            <v>帶骨大排85G(拍</v>
          </cell>
          <cell r="C2533" t="str">
            <v>嘉一香食品股份有限公司</v>
          </cell>
          <cell r="D2533" t="str">
            <v>拍過</v>
          </cell>
          <cell r="E2533" t="str">
            <v>嘉一香</v>
          </cell>
          <cell r="F2533" t="str">
            <v>KG</v>
          </cell>
          <cell r="H2533" t="str">
            <v>CAS台灣優良農產品</v>
          </cell>
          <cell r="I2533" t="str">
            <v>017802</v>
          </cell>
        </row>
        <row r="2534">
          <cell r="B2534" t="str">
            <v>臘肉</v>
          </cell>
          <cell r="E2534" t="str">
            <v>永芳</v>
          </cell>
          <cell r="F2534" t="str">
            <v>KG</v>
          </cell>
        </row>
        <row r="2535">
          <cell r="B2535" t="str">
            <v>鹹豬肉片</v>
          </cell>
          <cell r="E2535" t="str">
            <v>現購雨宸</v>
          </cell>
          <cell r="F2535" t="str">
            <v>KG</v>
          </cell>
        </row>
        <row r="2536">
          <cell r="B2536" t="str">
            <v>叉燒肉(不切</v>
          </cell>
          <cell r="E2536" t="str">
            <v>現購雨宸</v>
          </cell>
          <cell r="F2536" t="str">
            <v>KG</v>
          </cell>
        </row>
        <row r="2537">
          <cell r="B2537" t="str">
            <v>叉燒肉(切</v>
          </cell>
          <cell r="D2537" t="str">
            <v>1斤/盤</v>
          </cell>
          <cell r="E2537" t="str">
            <v>現購雨宸</v>
          </cell>
          <cell r="F2537" t="str">
            <v>KG</v>
          </cell>
        </row>
        <row r="2538">
          <cell r="B2538" t="str">
            <v>叉燒肉(熟</v>
          </cell>
          <cell r="D2538" t="str">
            <v>份/1斤</v>
          </cell>
          <cell r="E2538" t="str">
            <v>現購雨宸</v>
          </cell>
          <cell r="F2538" t="str">
            <v>份</v>
          </cell>
        </row>
        <row r="2539">
          <cell r="B2539" t="str">
            <v>叉燒肉片(冷凍</v>
          </cell>
          <cell r="E2539" t="str">
            <v>現購雨宸</v>
          </cell>
          <cell r="F2539" t="str">
            <v>KG</v>
          </cell>
        </row>
        <row r="2540">
          <cell r="B2540" t="str">
            <v>強匠御膳大排</v>
          </cell>
          <cell r="C2540" t="str">
            <v>強匠冷凍食品</v>
          </cell>
          <cell r="D2540" t="str">
            <v>約70片</v>
          </cell>
          <cell r="E2540" t="str">
            <v>祥亮</v>
          </cell>
          <cell r="F2540" t="str">
            <v>箱</v>
          </cell>
        </row>
        <row r="2541">
          <cell r="B2541" t="str">
            <v>強匠御膳大排7</v>
          </cell>
          <cell r="C2541" t="str">
            <v>強匠冷凍食品股份有限公司</v>
          </cell>
          <cell r="D2541" t="str">
            <v>70片/箱</v>
          </cell>
          <cell r="E2541" t="str">
            <v>現購</v>
          </cell>
          <cell r="F2541" t="str">
            <v>片</v>
          </cell>
          <cell r="H2541" t="str">
            <v>CAS台灣優良農產品</v>
          </cell>
          <cell r="I2541" t="str">
            <v>024608</v>
          </cell>
        </row>
        <row r="2542">
          <cell r="B2542" t="str">
            <v>強匠御膳大排8</v>
          </cell>
          <cell r="C2542" t="str">
            <v>強匠冷凍食品股份有限公司</v>
          </cell>
          <cell r="D2542" t="str">
            <v>80片/箱</v>
          </cell>
          <cell r="E2542" t="str">
            <v>現購</v>
          </cell>
          <cell r="F2542" t="str">
            <v>片</v>
          </cell>
          <cell r="H2542" t="str">
            <v>CAS台灣優良農產品</v>
          </cell>
          <cell r="I2542" t="str">
            <v>024608</v>
          </cell>
        </row>
        <row r="2543">
          <cell r="B2543" t="str">
            <v>強匠醬燒大排7</v>
          </cell>
          <cell r="E2543" t="str">
            <v>現購</v>
          </cell>
          <cell r="F2543" t="str">
            <v>片</v>
          </cell>
        </row>
        <row r="2544">
          <cell r="B2544" t="str">
            <v>強匠醬燒大排8</v>
          </cell>
          <cell r="E2544" t="str">
            <v>現購</v>
          </cell>
          <cell r="F2544" t="str">
            <v>片</v>
          </cell>
        </row>
        <row r="2545">
          <cell r="B2545" t="str">
            <v>台畜獅子頭(小</v>
          </cell>
          <cell r="C2545" t="str">
            <v>台灣農畜產工業股份有限公司</v>
          </cell>
          <cell r="D2545" t="str">
            <v>包/2KG/約70</v>
          </cell>
          <cell r="E2545" t="str">
            <v>台薪</v>
          </cell>
          <cell r="F2545" t="str">
            <v>KG</v>
          </cell>
        </row>
        <row r="2546">
          <cell r="B2546" t="str">
            <v>N桂冠獅子頭45G</v>
          </cell>
          <cell r="C2546" t="str">
            <v>桂冠實業股份有限公司</v>
          </cell>
          <cell r="D2546" t="str">
            <v>50粒/包</v>
          </cell>
          <cell r="E2546" t="str">
            <v>桂冠</v>
          </cell>
          <cell r="F2546" t="str">
            <v>個</v>
          </cell>
        </row>
        <row r="2547">
          <cell r="B2547" t="str">
            <v>豬肉餡餅60G</v>
          </cell>
          <cell r="D2547" t="str">
            <v>20入/包</v>
          </cell>
          <cell r="E2547" t="str">
            <v>祥亮</v>
          </cell>
          <cell r="F2547" t="str">
            <v>個</v>
          </cell>
        </row>
        <row r="2548">
          <cell r="B2548" t="str">
            <v>蔥肉餡餅CAS</v>
          </cell>
          <cell r="D2548" t="str">
            <v>40G*50粒</v>
          </cell>
          <cell r="E2548" t="str">
            <v>桂冠</v>
          </cell>
          <cell r="F2548" t="str">
            <v>包</v>
          </cell>
          <cell r="H2548" t="str">
            <v>CAS台灣優良農產品</v>
          </cell>
          <cell r="I2548" t="str">
            <v>027051</v>
          </cell>
        </row>
        <row r="2549">
          <cell r="B2549" t="str">
            <v>小籠湯包</v>
          </cell>
          <cell r="D2549" t="str">
            <v>30g*50入</v>
          </cell>
          <cell r="E2549" t="str">
            <v>祥亮</v>
          </cell>
          <cell r="F2549" t="str">
            <v>包</v>
          </cell>
        </row>
        <row r="2550">
          <cell r="B2550" t="str">
            <v>台畜肉鬆500G</v>
          </cell>
          <cell r="C2550" t="str">
            <v>台灣農畜產工業股份有限公司</v>
          </cell>
          <cell r="E2550" t="str">
            <v>台薪</v>
          </cell>
          <cell r="F2550" t="str">
            <v>包</v>
          </cell>
        </row>
        <row r="2551">
          <cell r="B2551" t="str">
            <v>N富統香腸片</v>
          </cell>
          <cell r="C2551" t="str">
            <v>富統食品股份有限公司</v>
          </cell>
          <cell r="E2551" t="str">
            <v>現購</v>
          </cell>
          <cell r="F2551" t="str">
            <v>KG</v>
          </cell>
        </row>
        <row r="2552">
          <cell r="B2552" t="str">
            <v>樂騏水晶里肌</v>
          </cell>
          <cell r="D2552" t="str">
            <v>6K/80入</v>
          </cell>
          <cell r="E2552" t="str">
            <v>現購</v>
          </cell>
          <cell r="F2552" t="str">
            <v>KG</v>
          </cell>
        </row>
        <row r="2553">
          <cell r="B2553" t="str">
            <v>台畜火腿丁</v>
          </cell>
          <cell r="C2553" t="str">
            <v>台灣農畜產工業股份有限公司</v>
          </cell>
          <cell r="E2553" t="str">
            <v>台薪</v>
          </cell>
          <cell r="F2553" t="str">
            <v>KG</v>
          </cell>
        </row>
        <row r="2554">
          <cell r="B2554" t="str">
            <v>台畜火腿絲</v>
          </cell>
          <cell r="C2554" t="str">
            <v>台灣農畜產工業股份有限公司</v>
          </cell>
          <cell r="E2554" t="str">
            <v>台薪</v>
          </cell>
          <cell r="F2554" t="str">
            <v>KG</v>
          </cell>
        </row>
        <row r="2555">
          <cell r="B2555" t="str">
            <v>N台畜碎培根</v>
          </cell>
          <cell r="C2555" t="str">
            <v>台灣農畜產工業股份有限公司</v>
          </cell>
          <cell r="E2555" t="str">
            <v>台薪</v>
          </cell>
          <cell r="F2555" t="str">
            <v>KG</v>
          </cell>
        </row>
        <row r="2556">
          <cell r="B2556" t="str">
            <v>德式香腸1K</v>
          </cell>
          <cell r="D2556" t="str">
            <v>25支/包</v>
          </cell>
          <cell r="E2556" t="str">
            <v>台薪</v>
          </cell>
          <cell r="F2556" t="str">
            <v>包</v>
          </cell>
        </row>
        <row r="2557">
          <cell r="B2557" t="str">
            <v>德式香腸600G</v>
          </cell>
          <cell r="D2557" t="str">
            <v>10支/包</v>
          </cell>
          <cell r="E2557" t="str">
            <v>台薪</v>
          </cell>
          <cell r="F2557" t="str">
            <v>包</v>
          </cell>
        </row>
        <row r="2558">
          <cell r="B2558" t="str">
            <v>德式香腸250G</v>
          </cell>
          <cell r="C2558" t="str">
            <v>嘉一香</v>
          </cell>
          <cell r="D2558" t="str">
            <v>原味5條/包</v>
          </cell>
          <cell r="E2558" t="str">
            <v>嘉一香</v>
          </cell>
          <cell r="F2558" t="str">
            <v>包</v>
          </cell>
          <cell r="H2558" t="str">
            <v>CAS台灣優良農產品</v>
          </cell>
          <cell r="I2558" t="str">
            <v>017021</v>
          </cell>
        </row>
        <row r="2559">
          <cell r="B2559" t="str">
            <v>台畜肉鬆500G苔</v>
          </cell>
          <cell r="D2559" t="str">
            <v>海苔</v>
          </cell>
          <cell r="E2559" t="str">
            <v>台薪</v>
          </cell>
          <cell r="F2559" t="str">
            <v>包</v>
          </cell>
        </row>
        <row r="2560">
          <cell r="B2560" t="str">
            <v>火腿片CAS</v>
          </cell>
          <cell r="D2560" t="str">
            <v>條/1.8K</v>
          </cell>
          <cell r="E2560" t="str">
            <v>嘉一香</v>
          </cell>
          <cell r="F2560" t="str">
            <v>KG</v>
          </cell>
          <cell r="H2560" t="str">
            <v>CAS台灣優良農產品</v>
          </cell>
          <cell r="I2560" t="str">
            <v>017039</v>
          </cell>
        </row>
        <row r="2561">
          <cell r="B2561" t="str">
            <v>火腿丁</v>
          </cell>
          <cell r="E2561" t="str">
            <v>聯宏</v>
          </cell>
          <cell r="F2561" t="str">
            <v>KG</v>
          </cell>
        </row>
        <row r="2562">
          <cell r="B2562" t="str">
            <v>黑橋牌火腿</v>
          </cell>
          <cell r="C2562" t="str">
            <v>黑橋牌企業股份有限公司</v>
          </cell>
          <cell r="D2562" t="str">
            <v>380g</v>
          </cell>
          <cell r="E2562" t="str">
            <v>現購王哥</v>
          </cell>
          <cell r="F2562" t="str">
            <v>條</v>
          </cell>
        </row>
        <row r="2563">
          <cell r="B2563" t="str">
            <v>N火腿丁(立</v>
          </cell>
          <cell r="C2563" t="str">
            <v>立大農畜興業股份有限公司</v>
          </cell>
          <cell r="E2563" t="str">
            <v>祥亮</v>
          </cell>
          <cell r="F2563" t="str">
            <v>KG</v>
          </cell>
        </row>
        <row r="2564">
          <cell r="B2564" t="str">
            <v>火腿條1K</v>
          </cell>
          <cell r="E2564" t="str">
            <v>聯宏</v>
          </cell>
          <cell r="F2564" t="str">
            <v>條</v>
          </cell>
        </row>
        <row r="2565">
          <cell r="B2565" t="str">
            <v>火腿片</v>
          </cell>
          <cell r="C2565" t="str">
            <v>台灣農畜產工業股份有限公司</v>
          </cell>
          <cell r="E2565" t="str">
            <v>聯宏</v>
          </cell>
          <cell r="F2565" t="str">
            <v>KG</v>
          </cell>
        </row>
        <row r="2566">
          <cell r="B2566" t="str">
            <v>火腿條CAS</v>
          </cell>
          <cell r="E2566" t="str">
            <v>現購王哥</v>
          </cell>
          <cell r="F2566" t="str">
            <v>條</v>
          </cell>
        </row>
        <row r="2567">
          <cell r="B2567" t="str">
            <v>鹹酥雞(卜蜂</v>
          </cell>
          <cell r="C2567" t="str">
            <v>台灣卜蜂企業股份有限公司</v>
          </cell>
          <cell r="D2567" t="str">
            <v>1K/包</v>
          </cell>
          <cell r="E2567" t="str">
            <v>祥亮</v>
          </cell>
          <cell r="F2567" t="str">
            <v>包</v>
          </cell>
          <cell r="H2567" t="str">
            <v>CAS台灣優良農產品</v>
          </cell>
          <cell r="I2567" t="str">
            <v>011610</v>
          </cell>
        </row>
        <row r="2568">
          <cell r="B2568" t="str">
            <v>火腿絲</v>
          </cell>
          <cell r="C2568" t="str">
            <v>台灣農畜產工業股份有限公司</v>
          </cell>
          <cell r="E2568" t="str">
            <v>台薪</v>
          </cell>
          <cell r="F2568" t="str">
            <v>KG</v>
          </cell>
        </row>
        <row r="2569">
          <cell r="B2569" t="str">
            <v>台畜肉鬆1K海苔</v>
          </cell>
          <cell r="D2569" t="str">
            <v>海苔</v>
          </cell>
          <cell r="E2569" t="str">
            <v>台薪</v>
          </cell>
          <cell r="F2569" t="str">
            <v>包</v>
          </cell>
        </row>
        <row r="2570">
          <cell r="B2570" t="str">
            <v>炸豬皮(切</v>
          </cell>
          <cell r="C2570" t="str">
            <v>尚旺生技有限公司</v>
          </cell>
          <cell r="D2570" t="str">
            <v>1斤/包</v>
          </cell>
          <cell r="E2570" t="str">
            <v>尚旺</v>
          </cell>
          <cell r="F2570" t="str">
            <v>包</v>
          </cell>
        </row>
        <row r="2571">
          <cell r="B2571" t="str">
            <v>N小熱狗(統一</v>
          </cell>
          <cell r="C2571" t="str">
            <v>統一企業股份有限公司</v>
          </cell>
          <cell r="D2571" t="str">
            <v>50條/包</v>
          </cell>
          <cell r="E2571" t="str">
            <v>樺佐</v>
          </cell>
          <cell r="F2571" t="str">
            <v>條</v>
          </cell>
        </row>
        <row r="2572">
          <cell r="B2572" t="str">
            <v>甜不辣條(手工</v>
          </cell>
          <cell r="C2572" t="str">
            <v>品豐國際</v>
          </cell>
          <cell r="E2572" t="str">
            <v>品豐</v>
          </cell>
          <cell r="F2572" t="str">
            <v>KG</v>
          </cell>
        </row>
        <row r="2573">
          <cell r="B2573" t="str">
            <v>原料肉</v>
          </cell>
          <cell r="C2573" t="str">
            <v>香里食品企業有限公司</v>
          </cell>
          <cell r="E2573" t="str">
            <v>香里</v>
          </cell>
          <cell r="F2573" t="str">
            <v>KG</v>
          </cell>
          <cell r="H2573" t="str">
            <v>CAS台灣優良農產品</v>
          </cell>
          <cell r="I2573" t="str">
            <v>015202</v>
          </cell>
        </row>
        <row r="2574">
          <cell r="B2574" t="str">
            <v>桂冠小饅頭雜糧</v>
          </cell>
          <cell r="C2574" t="str">
            <v>桂冠實業股份有限公司</v>
          </cell>
          <cell r="D2574" t="str">
            <v>30G*40粒</v>
          </cell>
          <cell r="E2574" t="str">
            <v>桂冠</v>
          </cell>
          <cell r="F2574" t="str">
            <v>個</v>
          </cell>
        </row>
        <row r="2575">
          <cell r="B2575" t="str">
            <v>士林腸3K</v>
          </cell>
          <cell r="E2575" t="str">
            <v>聯宏</v>
          </cell>
          <cell r="F2575" t="str">
            <v>包</v>
          </cell>
        </row>
        <row r="2576">
          <cell r="B2576" t="str">
            <v>士林腸(立大</v>
          </cell>
          <cell r="C2576" t="str">
            <v>立大農畜興業股份有限公司</v>
          </cell>
          <cell r="E2576" t="str">
            <v>祥亮</v>
          </cell>
          <cell r="F2576" t="str">
            <v>包</v>
          </cell>
        </row>
        <row r="2577">
          <cell r="B2577" t="str">
            <v>台畜香腸片</v>
          </cell>
          <cell r="C2577" t="str">
            <v>台灣農畜產工業股份有限公司</v>
          </cell>
          <cell r="E2577" t="str">
            <v>台薪</v>
          </cell>
          <cell r="F2577" t="str">
            <v>KG</v>
          </cell>
        </row>
        <row r="2578">
          <cell r="B2578" t="str">
            <v>照燒里肌75G</v>
          </cell>
          <cell r="D2578" t="str">
            <v>裹漿</v>
          </cell>
          <cell r="E2578" t="str">
            <v>現購</v>
          </cell>
          <cell r="F2578" t="str">
            <v>KG</v>
          </cell>
        </row>
        <row r="2579">
          <cell r="B2579" t="str">
            <v>N御賞大排(立大</v>
          </cell>
          <cell r="C2579" t="str">
            <v>立大農畜興業股份有限公司</v>
          </cell>
          <cell r="D2579" t="str">
            <v>6KG/80入</v>
          </cell>
          <cell r="E2579" t="str">
            <v>味鴻</v>
          </cell>
          <cell r="F2579" t="str">
            <v>KG</v>
          </cell>
        </row>
        <row r="2580">
          <cell r="B2580" t="str">
            <v>獅子頭(迷你</v>
          </cell>
          <cell r="C2580" t="str">
            <v>津谷</v>
          </cell>
          <cell r="D2580" t="str">
            <v>3K/包</v>
          </cell>
          <cell r="E2580" t="str">
            <v>巨富</v>
          </cell>
          <cell r="F2580" t="str">
            <v>包</v>
          </cell>
          <cell r="H2580" t="str">
            <v>CAS台灣優良農產品</v>
          </cell>
          <cell r="I2580" t="str">
            <v>011721</v>
          </cell>
        </row>
        <row r="2581">
          <cell r="B2581" t="str">
            <v>獅子頭(小</v>
          </cell>
          <cell r="C2581" t="str">
            <v>津谷</v>
          </cell>
          <cell r="D2581" t="str">
            <v>3K/包</v>
          </cell>
          <cell r="E2581" t="str">
            <v>巨富</v>
          </cell>
          <cell r="F2581" t="str">
            <v>包</v>
          </cell>
          <cell r="H2581" t="str">
            <v>CAS台灣優良農產品</v>
          </cell>
          <cell r="I2581" t="str">
            <v>011721</v>
          </cell>
        </row>
        <row r="2582">
          <cell r="B2582" t="str">
            <v>獅子頭(大</v>
          </cell>
          <cell r="C2582" t="str">
            <v>津谷</v>
          </cell>
          <cell r="D2582" t="str">
            <v>3K/包</v>
          </cell>
          <cell r="E2582" t="str">
            <v>巨富</v>
          </cell>
          <cell r="F2582" t="str">
            <v>包</v>
          </cell>
          <cell r="H2582" t="str">
            <v>CAS台灣優良農產品</v>
          </cell>
          <cell r="I2582" t="str">
            <v>011721</v>
          </cell>
        </row>
        <row r="2583">
          <cell r="B2583" t="str">
            <v>火腿丁CAS</v>
          </cell>
          <cell r="C2583" t="str">
            <v>津谷食品股份有限公司</v>
          </cell>
          <cell r="D2583" t="str">
            <v>1kg/包</v>
          </cell>
          <cell r="E2583" t="str">
            <v>巨富</v>
          </cell>
          <cell r="F2583" t="str">
            <v>KG</v>
          </cell>
          <cell r="H2583" t="str">
            <v>CAS台灣優良農產品</v>
          </cell>
          <cell r="I2583" t="str">
            <v>011715</v>
          </cell>
        </row>
        <row r="2584">
          <cell r="B2584" t="str">
            <v>培根CAS</v>
          </cell>
          <cell r="C2584" t="str">
            <v>津谷</v>
          </cell>
          <cell r="D2584" t="str">
            <v>3K/包</v>
          </cell>
          <cell r="E2584" t="str">
            <v>巨富</v>
          </cell>
          <cell r="F2584" t="str">
            <v>包</v>
          </cell>
          <cell r="H2584" t="str">
            <v>CAS台灣優良農產品</v>
          </cell>
          <cell r="I2584" t="str">
            <v>011711</v>
          </cell>
        </row>
        <row r="2585">
          <cell r="B2585" t="str">
            <v>N貢丸CAS</v>
          </cell>
          <cell r="C2585" t="str">
            <v>津谷</v>
          </cell>
          <cell r="D2585" t="str">
            <v>3K/包</v>
          </cell>
          <cell r="E2585" t="str">
            <v>巨富</v>
          </cell>
          <cell r="F2585" t="str">
            <v>包</v>
          </cell>
          <cell r="H2585" t="str">
            <v>CAS台灣優良農產品</v>
          </cell>
          <cell r="I2585" t="str">
            <v>011718</v>
          </cell>
        </row>
        <row r="2586">
          <cell r="B2586" t="str">
            <v>N嘉香大排</v>
          </cell>
          <cell r="C2586" t="str">
            <v>嘉楠</v>
          </cell>
          <cell r="D2586" t="str">
            <v>6K/箱</v>
          </cell>
          <cell r="E2586" t="str">
            <v>巨富</v>
          </cell>
          <cell r="F2586" t="str">
            <v>箱</v>
          </cell>
          <cell r="H2586" t="str">
            <v>CAS台灣優良農產品</v>
          </cell>
          <cell r="I2586" t="str">
            <v>026506</v>
          </cell>
        </row>
        <row r="2587">
          <cell r="B2587" t="str">
            <v>火腿丁CAS</v>
          </cell>
          <cell r="C2587" t="str">
            <v>津谷食品股份有限公司</v>
          </cell>
          <cell r="E2587" t="str">
            <v>家騏</v>
          </cell>
          <cell r="F2587" t="str">
            <v>KG</v>
          </cell>
          <cell r="H2587" t="str">
            <v>CAS台灣優良農產品</v>
          </cell>
          <cell r="I2587" t="str">
            <v>011715</v>
          </cell>
        </row>
        <row r="2588">
          <cell r="B2588" t="str">
            <v>黑胡椒大排</v>
          </cell>
          <cell r="C2588" t="str">
            <v>嘉楠</v>
          </cell>
          <cell r="D2588" t="str">
            <v>6K/箱</v>
          </cell>
          <cell r="E2588" t="str">
            <v>巨富</v>
          </cell>
          <cell r="F2588" t="str">
            <v>箱</v>
          </cell>
          <cell r="H2588" t="str">
            <v>CAS台灣優良農產品</v>
          </cell>
          <cell r="I2588" t="str">
            <v>026508</v>
          </cell>
        </row>
        <row r="2589">
          <cell r="B2589" t="str">
            <v>京都大排</v>
          </cell>
          <cell r="C2589" t="str">
            <v>嘉楠</v>
          </cell>
          <cell r="D2589" t="str">
            <v>6K/箱</v>
          </cell>
          <cell r="E2589" t="str">
            <v>巨富</v>
          </cell>
          <cell r="F2589" t="str">
            <v>箱</v>
          </cell>
          <cell r="H2589" t="str">
            <v>CAS台灣優良農產品</v>
          </cell>
          <cell r="I2589" t="str">
            <v>026506</v>
          </cell>
        </row>
        <row r="2590">
          <cell r="B2590" t="str">
            <v>富統醬燒大排</v>
          </cell>
          <cell r="C2590" t="str">
            <v>富統食品股份有限公司</v>
          </cell>
          <cell r="E2590" t="str">
            <v>現購</v>
          </cell>
          <cell r="F2590" t="str">
            <v>片</v>
          </cell>
          <cell r="H2590" t="str">
            <v>CAS台灣優良農產品</v>
          </cell>
          <cell r="I2590" t="str">
            <v>013626</v>
          </cell>
        </row>
        <row r="2591">
          <cell r="B2591" t="str">
            <v>N京都里肌排</v>
          </cell>
          <cell r="C2591" t="str">
            <v>嘉楠</v>
          </cell>
          <cell r="D2591" t="str">
            <v>6K/箱</v>
          </cell>
          <cell r="E2591" t="str">
            <v>巨富</v>
          </cell>
          <cell r="F2591" t="str">
            <v>箱</v>
          </cell>
          <cell r="H2591" t="str">
            <v>CAS台灣優良農產品</v>
          </cell>
          <cell r="I2591" t="str">
            <v>026506</v>
          </cell>
        </row>
        <row r="2592">
          <cell r="B2592" t="str">
            <v>貢丸CAS</v>
          </cell>
          <cell r="C2592" t="str">
            <v>嘉楠</v>
          </cell>
          <cell r="D2592" t="str">
            <v>3K/包</v>
          </cell>
          <cell r="E2592" t="str">
            <v>巨富</v>
          </cell>
          <cell r="F2592" t="str">
            <v>包</v>
          </cell>
          <cell r="H2592" t="str">
            <v>CAS台灣優良農產品</v>
          </cell>
          <cell r="I2592" t="str">
            <v>026501</v>
          </cell>
        </row>
        <row r="2593">
          <cell r="B2593" t="str">
            <v>肉羹CAS(嘉</v>
          </cell>
          <cell r="C2593" t="str">
            <v>嘉楠</v>
          </cell>
          <cell r="D2593" t="str">
            <v>3K/包</v>
          </cell>
          <cell r="E2593" t="str">
            <v>巨富</v>
          </cell>
          <cell r="F2593" t="str">
            <v>包</v>
          </cell>
          <cell r="H2593" t="str">
            <v>CAS台灣優良農產品</v>
          </cell>
          <cell r="I2593" t="str">
            <v>026510</v>
          </cell>
        </row>
        <row r="2594">
          <cell r="B2594" t="str">
            <v>肉羹CAS(津</v>
          </cell>
          <cell r="C2594" t="str">
            <v>津谷食品股份有限公司</v>
          </cell>
          <cell r="D2594" t="str">
            <v>津谷3K</v>
          </cell>
          <cell r="E2594" t="str">
            <v>家騏</v>
          </cell>
          <cell r="F2594" t="str">
            <v>包</v>
          </cell>
          <cell r="H2594" t="str">
            <v>CAS台灣優良農產品</v>
          </cell>
          <cell r="I2594" t="str">
            <v>011719</v>
          </cell>
        </row>
        <row r="2595">
          <cell r="B2595" t="str">
            <v>香腸CAS(約80條</v>
          </cell>
          <cell r="C2595" t="str">
            <v>津谷</v>
          </cell>
          <cell r="D2595" t="str">
            <v>津谷3K</v>
          </cell>
          <cell r="E2595" t="str">
            <v>家騏</v>
          </cell>
          <cell r="F2595" t="str">
            <v>包</v>
          </cell>
          <cell r="H2595" t="str">
            <v>CAS台灣優良農產品</v>
          </cell>
          <cell r="I2595" t="str">
            <v>011710</v>
          </cell>
        </row>
        <row r="2596">
          <cell r="B2596" t="str">
            <v>香蒜大排CAS</v>
          </cell>
          <cell r="C2596" t="str">
            <v>永新</v>
          </cell>
          <cell r="E2596" t="str">
            <v>家騏</v>
          </cell>
          <cell r="F2596" t="str">
            <v>箱</v>
          </cell>
          <cell r="H2596" t="str">
            <v>CAS台灣優良農產品</v>
          </cell>
          <cell r="I2596" t="str">
            <v>018310</v>
          </cell>
        </row>
        <row r="2597">
          <cell r="B2597" t="str">
            <v>黑蜜肉排CAS</v>
          </cell>
          <cell r="C2597" t="str">
            <v>永新</v>
          </cell>
          <cell r="E2597" t="str">
            <v>家騏</v>
          </cell>
          <cell r="F2597" t="str">
            <v>箱</v>
          </cell>
          <cell r="H2597" t="str">
            <v>CAS台灣優良農產品</v>
          </cell>
          <cell r="I2597" t="str">
            <v>018311</v>
          </cell>
        </row>
        <row r="2598">
          <cell r="B2598" t="str">
            <v>N日式豬排CAS</v>
          </cell>
          <cell r="C2598" t="str">
            <v>永新</v>
          </cell>
          <cell r="E2598" t="str">
            <v>家騏</v>
          </cell>
          <cell r="F2598" t="str">
            <v>箱</v>
          </cell>
          <cell r="H2598" t="str">
            <v>CAS台灣優良農產品</v>
          </cell>
        </row>
        <row r="2599">
          <cell r="B2599" t="str">
            <v>豪家豬排CAS</v>
          </cell>
          <cell r="E2599" t="str">
            <v>家騏</v>
          </cell>
          <cell r="F2599" t="str">
            <v>箱</v>
          </cell>
        </row>
        <row r="2600">
          <cell r="B2600" t="str">
            <v>皇品大排6K</v>
          </cell>
          <cell r="E2600" t="str">
            <v>現購</v>
          </cell>
          <cell r="F2600" t="str">
            <v>箱</v>
          </cell>
        </row>
        <row r="2601">
          <cell r="B2601" t="str">
            <v>京都里肌75G</v>
          </cell>
          <cell r="D2601" t="str">
            <v>80入</v>
          </cell>
          <cell r="E2601" t="str">
            <v>現購</v>
          </cell>
          <cell r="F2601" t="str">
            <v>片</v>
          </cell>
        </row>
        <row r="2602">
          <cell r="B2602" t="str">
            <v>貢丸CAS</v>
          </cell>
          <cell r="D2602" t="str">
            <v>津谷3K</v>
          </cell>
          <cell r="E2602" t="str">
            <v>家騏</v>
          </cell>
          <cell r="F2602" t="str">
            <v>包</v>
          </cell>
        </row>
        <row r="2603">
          <cell r="B2603" t="str">
            <v>獅子頭(小</v>
          </cell>
          <cell r="D2603" t="str">
            <v>約30G/粒</v>
          </cell>
          <cell r="E2603" t="str">
            <v>家騏</v>
          </cell>
          <cell r="F2603" t="str">
            <v>包</v>
          </cell>
        </row>
        <row r="2604">
          <cell r="B2604" t="str">
            <v>瓜仔豬排75G</v>
          </cell>
          <cell r="E2604" t="str">
            <v>家騏</v>
          </cell>
          <cell r="F2604" t="str">
            <v>片</v>
          </cell>
        </row>
        <row r="2605">
          <cell r="B2605" t="str">
            <v>茄憶大排85G</v>
          </cell>
          <cell r="E2605" t="str">
            <v>現購</v>
          </cell>
          <cell r="F2605" t="str">
            <v>KG</v>
          </cell>
        </row>
        <row r="2606">
          <cell r="B2606" t="str">
            <v>茄憶大排75G</v>
          </cell>
          <cell r="E2606" t="str">
            <v>現購</v>
          </cell>
          <cell r="F2606" t="str">
            <v>KG</v>
          </cell>
        </row>
        <row r="2607">
          <cell r="B2607" t="str">
            <v>菲力里肌75G</v>
          </cell>
          <cell r="D2607" t="str">
            <v>6k/箱</v>
          </cell>
          <cell r="E2607" t="str">
            <v>現購</v>
          </cell>
          <cell r="F2607" t="str">
            <v>KG</v>
          </cell>
        </row>
        <row r="2608">
          <cell r="B2608" t="str">
            <v>里肌肉排</v>
          </cell>
          <cell r="C2608" t="str">
            <v>永軒食品有限公司</v>
          </cell>
          <cell r="E2608" t="str">
            <v>永軒</v>
          </cell>
          <cell r="F2608" t="str">
            <v>KG</v>
          </cell>
        </row>
        <row r="2609">
          <cell r="B2609" t="str">
            <v>帶骨大排75G</v>
          </cell>
          <cell r="C2609" t="str">
            <v>嘉一香食品股份有限公司</v>
          </cell>
          <cell r="E2609" t="str">
            <v>嘉一香</v>
          </cell>
          <cell r="F2609" t="str">
            <v>KG</v>
          </cell>
          <cell r="H2609" t="str">
            <v>CAS台灣優良農產品</v>
          </cell>
          <cell r="I2609" t="str">
            <v>017802</v>
          </cell>
        </row>
        <row r="2610">
          <cell r="B2610" t="str">
            <v>樂騏黑胡椒大排</v>
          </cell>
          <cell r="D2610" t="str">
            <v>6K/80入</v>
          </cell>
          <cell r="E2610" t="str">
            <v>現購</v>
          </cell>
          <cell r="F2610" t="str">
            <v>KG</v>
          </cell>
        </row>
        <row r="2611">
          <cell r="B2611" t="str">
            <v>調理肉排</v>
          </cell>
          <cell r="E2611" t="str">
            <v>現購</v>
          </cell>
          <cell r="F2611" t="str">
            <v>片</v>
          </cell>
        </row>
        <row r="2612">
          <cell r="B2612" t="str">
            <v>調理豬排75G</v>
          </cell>
          <cell r="E2612" t="str">
            <v>現購</v>
          </cell>
          <cell r="F2612" t="str">
            <v>片</v>
          </cell>
        </row>
        <row r="2613">
          <cell r="B2613" t="str">
            <v>叉燒肉排6K</v>
          </cell>
          <cell r="D2613" t="str">
            <v>6K/件</v>
          </cell>
          <cell r="E2613" t="str">
            <v>現購</v>
          </cell>
          <cell r="F2613" t="str">
            <v>箱</v>
          </cell>
        </row>
        <row r="2614">
          <cell r="B2614" t="str">
            <v>帶骨大排百G</v>
          </cell>
          <cell r="C2614" t="str">
            <v>嘉一香食品股份有限公司</v>
          </cell>
          <cell r="E2614" t="str">
            <v>嘉一香</v>
          </cell>
          <cell r="F2614" t="str">
            <v>KG</v>
          </cell>
          <cell r="H2614" t="str">
            <v>CAS台灣優良農產品</v>
          </cell>
          <cell r="I2614" t="str">
            <v>017802</v>
          </cell>
        </row>
        <row r="2615">
          <cell r="B2615" t="str">
            <v>香酥大熱狗棒</v>
          </cell>
          <cell r="C2615" t="str">
            <v>達盛食品有限公司</v>
          </cell>
          <cell r="D2615" t="str">
            <v>110G/10條</v>
          </cell>
          <cell r="E2615" t="str">
            <v>祥亮</v>
          </cell>
          <cell r="F2615" t="str">
            <v>條</v>
          </cell>
        </row>
        <row r="2616">
          <cell r="B2616" t="str">
            <v>豬舌頭</v>
          </cell>
          <cell r="C2616" t="str">
            <v>民辰肉品有限公司</v>
          </cell>
          <cell r="E2616" t="str">
            <v>民辰</v>
          </cell>
          <cell r="F2616" t="str">
            <v>副</v>
          </cell>
        </row>
        <row r="2617">
          <cell r="B2617" t="str">
            <v>得意的一天肉鬆</v>
          </cell>
          <cell r="C2617" t="str">
            <v>佳格食品股份有限公司</v>
          </cell>
          <cell r="D2617" t="str">
            <v>罐/200G</v>
          </cell>
          <cell r="E2617" t="str">
            <v>現購王哥</v>
          </cell>
          <cell r="F2617" t="str">
            <v>罐</v>
          </cell>
        </row>
        <row r="2618">
          <cell r="B2618" t="str">
            <v>統一肉鬆</v>
          </cell>
          <cell r="C2618" t="str">
            <v>統一企業股份有限公司</v>
          </cell>
          <cell r="D2618" t="str">
            <v>200G/罐</v>
          </cell>
          <cell r="E2618" t="str">
            <v>現購王哥</v>
          </cell>
          <cell r="F2618" t="str">
            <v>罐</v>
          </cell>
        </row>
        <row r="2619">
          <cell r="B2619" t="str">
            <v>獅子頭</v>
          </cell>
          <cell r="C2619" t="str">
            <v>品豐國際</v>
          </cell>
          <cell r="E2619" t="str">
            <v>品豐</v>
          </cell>
          <cell r="F2619" t="str">
            <v>KG</v>
          </cell>
        </row>
        <row r="2620">
          <cell r="B2620" t="str">
            <v>煙燻里肌</v>
          </cell>
          <cell r="D2620" t="str">
            <v>約2.5KG/1條</v>
          </cell>
          <cell r="E2620" t="str">
            <v>現購王哥</v>
          </cell>
          <cell r="F2620" t="str">
            <v>KG</v>
          </cell>
        </row>
        <row r="2621">
          <cell r="B2621" t="str">
            <v>煙燻三層肉片</v>
          </cell>
          <cell r="E2621" t="str">
            <v>現購王哥</v>
          </cell>
          <cell r="F2621" t="str">
            <v>KG</v>
          </cell>
        </row>
        <row r="2622">
          <cell r="B2622" t="str">
            <v>肉排12K</v>
          </cell>
          <cell r="C2622" t="str">
            <v>嘉一香食品股份有限公司</v>
          </cell>
          <cell r="D2622" t="str">
            <v>12K/件</v>
          </cell>
          <cell r="E2622" t="str">
            <v>嘉一香</v>
          </cell>
          <cell r="F2622" t="str">
            <v>件</v>
          </cell>
          <cell r="H2622" t="str">
            <v>CAS台灣優良農產品</v>
          </cell>
          <cell r="I2622" t="str">
            <v>017802</v>
          </cell>
        </row>
        <row r="2623">
          <cell r="B2623" t="str">
            <v>上肉排</v>
          </cell>
          <cell r="E2623" t="str">
            <v>永軒</v>
          </cell>
          <cell r="F2623" t="str">
            <v>KG</v>
          </cell>
        </row>
        <row r="2624">
          <cell r="B2624" t="str">
            <v>上肉丁</v>
          </cell>
          <cell r="D2624" t="str">
            <v>帶皮</v>
          </cell>
          <cell r="E2624" t="str">
            <v>永軒</v>
          </cell>
          <cell r="F2624" t="str">
            <v>KG</v>
          </cell>
        </row>
        <row r="2625">
          <cell r="B2625" t="str">
            <v>京都里肌100G</v>
          </cell>
          <cell r="C2625" t="str">
            <v>樂騏食品有限公司</v>
          </cell>
          <cell r="D2625" t="str">
            <v>6KG/箱</v>
          </cell>
          <cell r="E2625" t="str">
            <v>祥亮</v>
          </cell>
          <cell r="F2625" t="str">
            <v>片</v>
          </cell>
        </row>
        <row r="2626">
          <cell r="B2626" t="str">
            <v>黑胡椒大排75G</v>
          </cell>
          <cell r="E2626" t="str">
            <v>現購</v>
          </cell>
          <cell r="F2626" t="str">
            <v>片</v>
          </cell>
        </row>
        <row r="2627">
          <cell r="B2627" t="str">
            <v>後腿肉片</v>
          </cell>
          <cell r="C2627" t="str">
            <v>聯盛豬肉行</v>
          </cell>
          <cell r="E2627" t="str">
            <v>聯盛</v>
          </cell>
          <cell r="F2627" t="str">
            <v>KG</v>
          </cell>
        </row>
        <row r="2628">
          <cell r="B2628" t="str">
            <v>後腿肉丁</v>
          </cell>
          <cell r="C2628" t="str">
            <v>香里食品企業有限公司</v>
          </cell>
          <cell r="E2628" t="str">
            <v>香里</v>
          </cell>
          <cell r="F2628" t="str">
            <v>KG</v>
          </cell>
          <cell r="H2628" t="str">
            <v>CAS台灣優良農產品</v>
          </cell>
          <cell r="I2628" t="str">
            <v>015202</v>
          </cell>
        </row>
        <row r="2629">
          <cell r="B2629" t="str">
            <v>後腿肉片</v>
          </cell>
          <cell r="C2629" t="str">
            <v>嘉一香食品股份有限公司</v>
          </cell>
          <cell r="E2629" t="str">
            <v>嘉一香</v>
          </cell>
          <cell r="F2629" t="str">
            <v>KG</v>
          </cell>
          <cell r="H2629" t="str">
            <v>CAS台灣優良農產品</v>
          </cell>
          <cell r="I2629" t="str">
            <v>017802</v>
          </cell>
        </row>
        <row r="2630">
          <cell r="B2630" t="str">
            <v>後腿絞肉</v>
          </cell>
          <cell r="C2630" t="str">
            <v>嘉一香食品股份有限公司</v>
          </cell>
          <cell r="E2630" t="str">
            <v>嘉一香</v>
          </cell>
          <cell r="F2630" t="str">
            <v>KG</v>
          </cell>
          <cell r="H2630" t="str">
            <v>CAS台灣優良農產品</v>
          </cell>
          <cell r="I2630" t="str">
            <v>017802</v>
          </cell>
        </row>
        <row r="2631">
          <cell r="B2631" t="str">
            <v>後腿肉片</v>
          </cell>
          <cell r="C2631" t="str">
            <v>香里食品企業有限公司</v>
          </cell>
          <cell r="E2631" t="str">
            <v>香里</v>
          </cell>
          <cell r="F2631" t="str">
            <v>KG</v>
          </cell>
          <cell r="H2631" t="str">
            <v>CAS台灣優良農產品</v>
          </cell>
          <cell r="I2631" t="str">
            <v>015202</v>
          </cell>
        </row>
        <row r="2632">
          <cell r="B2632" t="str">
            <v>後腿肉絲</v>
          </cell>
          <cell r="C2632" t="str">
            <v>復進企業股份有限公司</v>
          </cell>
          <cell r="E2632" t="str">
            <v>復進</v>
          </cell>
          <cell r="F2632" t="str">
            <v>KG</v>
          </cell>
          <cell r="H2632" t="str">
            <v>CAS台灣優良農產品</v>
          </cell>
          <cell r="I2632" t="str">
            <v>016302</v>
          </cell>
        </row>
        <row r="2633">
          <cell r="B2633" t="str">
            <v>後腿肉片</v>
          </cell>
          <cell r="C2633" t="str">
            <v>復進企業股份有限公司</v>
          </cell>
          <cell r="E2633" t="str">
            <v>復進</v>
          </cell>
          <cell r="F2633" t="str">
            <v>KG</v>
          </cell>
          <cell r="H2633" t="str">
            <v>CAS台灣優良農產品</v>
          </cell>
          <cell r="I2633" t="str">
            <v>016302</v>
          </cell>
        </row>
        <row r="2634">
          <cell r="B2634" t="str">
            <v>後腿肉絲</v>
          </cell>
          <cell r="C2634" t="str">
            <v>香里食品企業有限公司</v>
          </cell>
          <cell r="E2634" t="str">
            <v>香里</v>
          </cell>
          <cell r="F2634" t="str">
            <v>KG</v>
          </cell>
          <cell r="H2634" t="str">
            <v>CAS台灣優良農產品</v>
          </cell>
          <cell r="I2634" t="str">
            <v>015202</v>
          </cell>
        </row>
        <row r="2635">
          <cell r="B2635" t="str">
            <v>後腿肉絲</v>
          </cell>
          <cell r="C2635" t="str">
            <v>嘉一香食品股份有限公司</v>
          </cell>
          <cell r="E2635" t="str">
            <v>嘉一香</v>
          </cell>
          <cell r="F2635" t="str">
            <v>KG</v>
          </cell>
          <cell r="H2635" t="str">
            <v>CAS台灣優良農產品</v>
          </cell>
          <cell r="I2635" t="str">
            <v>017802</v>
          </cell>
        </row>
        <row r="2636">
          <cell r="B2636" t="str">
            <v>後腿肉柳</v>
          </cell>
          <cell r="C2636" t="str">
            <v>嘉一香食品股份有限公司</v>
          </cell>
          <cell r="D2636" t="str">
            <v>1*1*7</v>
          </cell>
          <cell r="E2636" t="str">
            <v>嘉一香</v>
          </cell>
          <cell r="F2636" t="str">
            <v>KG</v>
          </cell>
          <cell r="H2636" t="str">
            <v>CAS台灣優良農產品</v>
          </cell>
          <cell r="I2636" t="str">
            <v>017802</v>
          </cell>
        </row>
        <row r="2637">
          <cell r="B2637" t="str">
            <v>肉柳</v>
          </cell>
          <cell r="E2637" t="str">
            <v>雅勝</v>
          </cell>
          <cell r="F2637" t="str">
            <v>KG</v>
          </cell>
        </row>
        <row r="2638">
          <cell r="B2638" t="str">
            <v>肉片</v>
          </cell>
          <cell r="C2638" t="str">
            <v>香里食品企業有限公司</v>
          </cell>
          <cell r="E2638" t="str">
            <v>香里</v>
          </cell>
          <cell r="F2638" t="str">
            <v>KG</v>
          </cell>
          <cell r="H2638" t="str">
            <v>CAS台灣優良農產品</v>
          </cell>
          <cell r="I2638" t="str">
            <v>015202</v>
          </cell>
        </row>
        <row r="2639">
          <cell r="B2639" t="str">
            <v>肉片</v>
          </cell>
          <cell r="C2639" t="str">
            <v>台灣糖業股份有限公司</v>
          </cell>
          <cell r="E2639" t="str">
            <v>台糖</v>
          </cell>
          <cell r="F2639" t="str">
            <v>KG</v>
          </cell>
          <cell r="H2639" t="str">
            <v>CAS台灣優良農產品</v>
          </cell>
          <cell r="I2639" t="str">
            <v>014702</v>
          </cell>
        </row>
        <row r="2640">
          <cell r="B2640" t="str">
            <v>肉片</v>
          </cell>
          <cell r="C2640" t="str">
            <v>泰安食品企業股份有限公司</v>
          </cell>
          <cell r="E2640" t="str">
            <v>泰安</v>
          </cell>
          <cell r="F2640" t="str">
            <v>KG</v>
          </cell>
          <cell r="H2640" t="str">
            <v>CAS台灣優良農產品</v>
          </cell>
          <cell r="I2640" t="str">
            <v>016902</v>
          </cell>
        </row>
        <row r="2641">
          <cell r="B2641" t="str">
            <v>肉片</v>
          </cell>
          <cell r="E2641" t="str">
            <v>雅勝</v>
          </cell>
          <cell r="F2641" t="str">
            <v>KG</v>
          </cell>
        </row>
        <row r="2642">
          <cell r="B2642" t="str">
            <v>低脂肉片</v>
          </cell>
          <cell r="E2642" t="str">
            <v>雅勝</v>
          </cell>
          <cell r="F2642" t="str">
            <v>KG</v>
          </cell>
        </row>
        <row r="2643">
          <cell r="B2643" t="str">
            <v>肉絲</v>
          </cell>
          <cell r="C2643" t="str">
            <v>嘉一香食品股份有限公司</v>
          </cell>
          <cell r="E2643" t="str">
            <v>嘉一香</v>
          </cell>
          <cell r="F2643" t="str">
            <v>KG</v>
          </cell>
          <cell r="H2643" t="str">
            <v>CAS台灣優良農產品</v>
          </cell>
          <cell r="I2643" t="str">
            <v>017802</v>
          </cell>
        </row>
        <row r="2644">
          <cell r="B2644" t="str">
            <v>N肉絲</v>
          </cell>
          <cell r="C2644" t="str">
            <v>普惠食品企業有限公司</v>
          </cell>
          <cell r="E2644" t="str">
            <v>普惠</v>
          </cell>
          <cell r="F2644" t="str">
            <v>KG</v>
          </cell>
        </row>
        <row r="2645">
          <cell r="B2645" t="str">
            <v>肉柳</v>
          </cell>
          <cell r="C2645" t="str">
            <v>復進企業股份有限公司</v>
          </cell>
          <cell r="E2645" t="str">
            <v>復進</v>
          </cell>
          <cell r="F2645" t="str">
            <v>KG</v>
          </cell>
          <cell r="H2645" t="str">
            <v>CAS台灣優良農產品</v>
          </cell>
          <cell r="I2645" t="str">
            <v>016302</v>
          </cell>
        </row>
        <row r="2646">
          <cell r="B2646" t="str">
            <v>前腿肉絲</v>
          </cell>
          <cell r="C2646" t="str">
            <v>台灣糖業股份有限公司</v>
          </cell>
          <cell r="E2646" t="str">
            <v>台糖</v>
          </cell>
          <cell r="F2646" t="str">
            <v>KG</v>
          </cell>
          <cell r="H2646" t="str">
            <v>CAS台灣優良農產品</v>
          </cell>
          <cell r="I2646" t="str">
            <v>014702</v>
          </cell>
        </row>
        <row r="2647">
          <cell r="B2647" t="str">
            <v>前腿肉絲</v>
          </cell>
          <cell r="D2647" t="str">
            <v>前腿</v>
          </cell>
          <cell r="E2647" t="str">
            <v>民辰</v>
          </cell>
          <cell r="F2647" t="str">
            <v>KG</v>
          </cell>
        </row>
        <row r="2648">
          <cell r="B2648" t="str">
            <v>肉絲</v>
          </cell>
          <cell r="E2648" t="str">
            <v>雅勝</v>
          </cell>
          <cell r="F2648" t="str">
            <v>KG</v>
          </cell>
        </row>
        <row r="2649">
          <cell r="B2649" t="str">
            <v>低脂肉柳</v>
          </cell>
          <cell r="E2649" t="str">
            <v>雅勝</v>
          </cell>
          <cell r="F2649" t="str">
            <v>KG</v>
          </cell>
        </row>
        <row r="2650">
          <cell r="B2650" t="str">
            <v>前腿薄排丁3*3</v>
          </cell>
          <cell r="D2650" t="str">
            <v>3*3</v>
          </cell>
          <cell r="E2650" t="str">
            <v>復進</v>
          </cell>
          <cell r="F2650" t="str">
            <v>KG</v>
          </cell>
        </row>
        <row r="2651">
          <cell r="B2651" t="str">
            <v>N肉絲</v>
          </cell>
          <cell r="C2651" t="str">
            <v>津谷食品股份有限公司</v>
          </cell>
          <cell r="D2651" t="str">
            <v>津谷CAS</v>
          </cell>
          <cell r="E2651" t="str">
            <v>佳晉</v>
          </cell>
          <cell r="F2651" t="str">
            <v>KG</v>
          </cell>
          <cell r="H2651" t="str">
            <v>CAS台灣優良農產品</v>
          </cell>
          <cell r="I2651" t="str">
            <v>011702</v>
          </cell>
        </row>
        <row r="2652">
          <cell r="B2652" t="str">
            <v>N肉片</v>
          </cell>
          <cell r="C2652" t="str">
            <v>津谷食品股份有限公司</v>
          </cell>
          <cell r="D2652" t="str">
            <v>津谷CAS</v>
          </cell>
          <cell r="E2652" t="str">
            <v>佳晉</v>
          </cell>
          <cell r="F2652" t="str">
            <v>KG</v>
          </cell>
          <cell r="H2652" t="str">
            <v>CAS台灣優良農產品</v>
          </cell>
          <cell r="I2652" t="str">
            <v>011702</v>
          </cell>
        </row>
        <row r="2653">
          <cell r="B2653" t="str">
            <v>N低脂優肉丁</v>
          </cell>
          <cell r="C2653" t="str">
            <v>普惠食品企業有限公司</v>
          </cell>
          <cell r="E2653" t="str">
            <v>普惠</v>
          </cell>
          <cell r="F2653" t="str">
            <v>KG</v>
          </cell>
        </row>
        <row r="2654">
          <cell r="B2654" t="str">
            <v>後腿肉絲</v>
          </cell>
          <cell r="C2654" t="str">
            <v>聯盛豬肉行</v>
          </cell>
          <cell r="E2654" t="str">
            <v>聯盛</v>
          </cell>
          <cell r="F2654" t="str">
            <v>KG</v>
          </cell>
        </row>
        <row r="2655">
          <cell r="B2655" t="str">
            <v>後腿肉丁</v>
          </cell>
          <cell r="C2655" t="str">
            <v>嘉一香食品股份有限公司</v>
          </cell>
          <cell r="E2655" t="str">
            <v>嘉一香</v>
          </cell>
          <cell r="F2655" t="str">
            <v>KG</v>
          </cell>
          <cell r="H2655" t="str">
            <v>CAS台灣優良農產品</v>
          </cell>
          <cell r="I2655" t="str">
            <v>017002</v>
          </cell>
        </row>
        <row r="2656">
          <cell r="B2656" t="str">
            <v>肉丁</v>
          </cell>
          <cell r="C2656" t="str">
            <v>台灣糖業股份有限公司</v>
          </cell>
          <cell r="E2656" t="str">
            <v>台糖</v>
          </cell>
          <cell r="F2656" t="str">
            <v>KG</v>
          </cell>
          <cell r="H2656" t="str">
            <v>CAS台灣優良農產品</v>
          </cell>
          <cell r="I2656" t="str">
            <v>014702</v>
          </cell>
        </row>
        <row r="2657">
          <cell r="B2657" t="str">
            <v>後腿肉丁</v>
          </cell>
          <cell r="C2657" t="str">
            <v>聯盛豬肉行</v>
          </cell>
          <cell r="E2657" t="str">
            <v>聯盛</v>
          </cell>
          <cell r="F2657" t="str">
            <v>KG</v>
          </cell>
        </row>
        <row r="2658">
          <cell r="B2658" t="str">
            <v>N低脂肉丁</v>
          </cell>
          <cell r="C2658" t="str">
            <v>普惠食品企業有限公司</v>
          </cell>
          <cell r="E2658" t="str">
            <v>普惠</v>
          </cell>
          <cell r="F2658" t="str">
            <v>KG</v>
          </cell>
        </row>
        <row r="2659">
          <cell r="B2659" t="str">
            <v>N低脂肉絲</v>
          </cell>
          <cell r="C2659" t="str">
            <v>普惠食品企業有限公司</v>
          </cell>
          <cell r="E2659" t="str">
            <v>普惠</v>
          </cell>
          <cell r="F2659" t="str">
            <v>KG</v>
          </cell>
        </row>
        <row r="2660">
          <cell r="B2660" t="str">
            <v>肉丁</v>
          </cell>
          <cell r="E2660" t="str">
            <v>雅勝</v>
          </cell>
          <cell r="F2660" t="str">
            <v>KG</v>
          </cell>
        </row>
        <row r="2661">
          <cell r="B2661" t="str">
            <v>低脂肉絲</v>
          </cell>
          <cell r="E2661" t="str">
            <v>雅勝</v>
          </cell>
          <cell r="F2661" t="str">
            <v>KG</v>
          </cell>
        </row>
        <row r="2662">
          <cell r="B2662" t="str">
            <v>低脂肉丁</v>
          </cell>
          <cell r="E2662" t="str">
            <v>雅勝</v>
          </cell>
          <cell r="F2662" t="str">
            <v>KG</v>
          </cell>
        </row>
        <row r="2663">
          <cell r="B2663" t="str">
            <v>低脂絞肉</v>
          </cell>
          <cell r="E2663" t="str">
            <v>雅勝</v>
          </cell>
          <cell r="F2663" t="str">
            <v>KG</v>
          </cell>
        </row>
        <row r="2664">
          <cell r="B2664" t="str">
            <v>絞肉</v>
          </cell>
          <cell r="E2664" t="str">
            <v>雅勝</v>
          </cell>
          <cell r="F2664" t="str">
            <v>KG</v>
          </cell>
        </row>
        <row r="2665">
          <cell r="B2665" t="str">
            <v>排骨丁</v>
          </cell>
          <cell r="E2665" t="str">
            <v>雅勝</v>
          </cell>
          <cell r="F2665" t="str">
            <v>KG</v>
          </cell>
        </row>
        <row r="2666">
          <cell r="B2666" t="str">
            <v>軟排丁</v>
          </cell>
          <cell r="E2666" t="str">
            <v>雅勝</v>
          </cell>
          <cell r="F2666" t="str">
            <v>KG</v>
          </cell>
        </row>
        <row r="2667">
          <cell r="B2667" t="str">
            <v>龍骨丁</v>
          </cell>
          <cell r="E2667" t="str">
            <v>雅勝</v>
          </cell>
          <cell r="F2667" t="str">
            <v>KG</v>
          </cell>
        </row>
        <row r="2668">
          <cell r="B2668" t="str">
            <v>大骨切</v>
          </cell>
          <cell r="D2668" t="str">
            <v>15K/箱</v>
          </cell>
          <cell r="E2668" t="str">
            <v>雅勝</v>
          </cell>
          <cell r="F2668" t="str">
            <v>KG</v>
          </cell>
        </row>
        <row r="2669">
          <cell r="B2669" t="str">
            <v>里肌肉排</v>
          </cell>
          <cell r="E2669" t="str">
            <v>雅勝</v>
          </cell>
          <cell r="F2669" t="str">
            <v>KG</v>
          </cell>
        </row>
        <row r="2670">
          <cell r="B2670" t="str">
            <v>里肌肉排</v>
          </cell>
          <cell r="E2670" t="str">
            <v>聯盛</v>
          </cell>
          <cell r="F2670" t="str">
            <v>KG</v>
          </cell>
        </row>
        <row r="2671">
          <cell r="B2671" t="str">
            <v>N絞肉</v>
          </cell>
          <cell r="C2671" t="str">
            <v>津谷食品股份有限公司</v>
          </cell>
          <cell r="D2671" t="str">
            <v>津谷CAS</v>
          </cell>
          <cell r="E2671" t="str">
            <v>佳晉</v>
          </cell>
          <cell r="F2671" t="str">
            <v>KG</v>
          </cell>
          <cell r="H2671" t="str">
            <v>CAS台灣優良農產品</v>
          </cell>
          <cell r="I2671" t="str">
            <v>011702</v>
          </cell>
        </row>
        <row r="2672">
          <cell r="B2672" t="str">
            <v>腱子骨</v>
          </cell>
          <cell r="E2672" t="str">
            <v>復進</v>
          </cell>
          <cell r="F2672" t="str">
            <v>KG</v>
          </cell>
          <cell r="H2672" t="str">
            <v>CAS台灣優良農產品</v>
          </cell>
          <cell r="I2672" t="str">
            <v>011002</v>
          </cell>
        </row>
        <row r="2673">
          <cell r="B2673" t="str">
            <v>腱子骨</v>
          </cell>
          <cell r="E2673" t="str">
            <v>香里</v>
          </cell>
          <cell r="F2673" t="str">
            <v>KG</v>
          </cell>
          <cell r="H2673" t="str">
            <v>CAS台灣優良農產品</v>
          </cell>
          <cell r="I2673" t="str">
            <v>015202</v>
          </cell>
        </row>
        <row r="2674">
          <cell r="B2674" t="str">
            <v>大骨</v>
          </cell>
          <cell r="D2674" t="str">
            <v>冷凍</v>
          </cell>
          <cell r="E2674" t="str">
            <v>復進</v>
          </cell>
          <cell r="F2674" t="str">
            <v>KG</v>
          </cell>
        </row>
        <row r="2675">
          <cell r="B2675" t="str">
            <v>後腿肉排</v>
          </cell>
          <cell r="C2675" t="str">
            <v>嘉一香食品股份有限公司</v>
          </cell>
          <cell r="E2675" t="str">
            <v>嘉一香</v>
          </cell>
          <cell r="F2675" t="str">
            <v>KG</v>
          </cell>
          <cell r="H2675" t="str">
            <v>CAS台灣優良農產品</v>
          </cell>
          <cell r="I2675" t="str">
            <v>017802</v>
          </cell>
        </row>
        <row r="2676">
          <cell r="B2676" t="str">
            <v>梅花火鍋肉片</v>
          </cell>
          <cell r="D2676" t="str">
            <v>包/1K</v>
          </cell>
          <cell r="E2676" t="str">
            <v>嘉一香</v>
          </cell>
          <cell r="F2676" t="str">
            <v>KG</v>
          </cell>
          <cell r="H2676" t="str">
            <v>CAS台灣優良農產品</v>
          </cell>
          <cell r="I2676" t="str">
            <v>017040</v>
          </cell>
        </row>
        <row r="2677">
          <cell r="B2677" t="str">
            <v>N富統鐵路豬排</v>
          </cell>
          <cell r="C2677" t="str">
            <v>富統食品股份有限公司</v>
          </cell>
          <cell r="D2677" t="str">
            <v>75G/80片</v>
          </cell>
          <cell r="E2677" t="str">
            <v>現購</v>
          </cell>
          <cell r="F2677" t="str">
            <v>片</v>
          </cell>
        </row>
        <row r="2678">
          <cell r="B2678" t="str">
            <v>N富統泡菜豬排</v>
          </cell>
          <cell r="C2678" t="str">
            <v>富統食品股份有限公司</v>
          </cell>
          <cell r="D2678" t="str">
            <v>10入</v>
          </cell>
          <cell r="E2678" t="str">
            <v>現購</v>
          </cell>
          <cell r="F2678" t="str">
            <v>包</v>
          </cell>
        </row>
        <row r="2679">
          <cell r="B2679" t="str">
            <v>富統大阪城豬排</v>
          </cell>
          <cell r="C2679" t="str">
            <v>富統食品股份有限公司</v>
          </cell>
          <cell r="E2679" t="str">
            <v>現購</v>
          </cell>
          <cell r="F2679" t="str">
            <v>片</v>
          </cell>
          <cell r="H2679" t="str">
            <v>CAS台灣優良農產品</v>
          </cell>
          <cell r="I2679" t="str">
            <v>013627</v>
          </cell>
        </row>
        <row r="2680">
          <cell r="B2680" t="str">
            <v>大熱狗</v>
          </cell>
          <cell r="C2680" t="str">
            <v>台灣農畜產工業股份有限公司</v>
          </cell>
          <cell r="E2680" t="str">
            <v>台薪</v>
          </cell>
          <cell r="F2680" t="str">
            <v>條</v>
          </cell>
        </row>
        <row r="2681">
          <cell r="B2681" t="str">
            <v>統一Q肉丁4入</v>
          </cell>
          <cell r="C2681" t="str">
            <v>統一企業股份有限公司</v>
          </cell>
          <cell r="D2681" t="str">
            <v>4條入</v>
          </cell>
          <cell r="E2681" t="str">
            <v>現購王哥</v>
          </cell>
          <cell r="F2681" t="str">
            <v>包</v>
          </cell>
        </row>
        <row r="2682">
          <cell r="B2682" t="str">
            <v>皇品大排75G</v>
          </cell>
          <cell r="E2682" t="str">
            <v>現購</v>
          </cell>
          <cell r="F2682" t="str">
            <v>片</v>
          </cell>
        </row>
        <row r="2683">
          <cell r="B2683" t="str">
            <v>培根片CAS</v>
          </cell>
          <cell r="D2683" t="str">
            <v>包/1K</v>
          </cell>
          <cell r="E2683" t="str">
            <v>嘉一香</v>
          </cell>
          <cell r="F2683" t="str">
            <v>包</v>
          </cell>
          <cell r="H2683" t="str">
            <v>CAS台灣優良農產品</v>
          </cell>
          <cell r="I2683" t="str">
            <v>017040</v>
          </cell>
        </row>
        <row r="2684">
          <cell r="B2684" t="str">
            <v>碎培根CAS</v>
          </cell>
          <cell r="D2684" t="str">
            <v>3K/包</v>
          </cell>
          <cell r="E2684" t="str">
            <v>嘉一香</v>
          </cell>
          <cell r="F2684" t="str">
            <v>KG</v>
          </cell>
          <cell r="H2684" t="str">
            <v>CAS台灣優良農產品</v>
          </cell>
          <cell r="I2684" t="str">
            <v>017040</v>
          </cell>
        </row>
        <row r="2685">
          <cell r="B2685" t="str">
            <v>碎培根CAS</v>
          </cell>
          <cell r="D2685" t="str">
            <v>3K/包</v>
          </cell>
          <cell r="E2685" t="str">
            <v>嘉一香</v>
          </cell>
          <cell r="F2685" t="str">
            <v>包</v>
          </cell>
          <cell r="H2685" t="str">
            <v>CAS台灣優良農產品</v>
          </cell>
          <cell r="I2685" t="str">
            <v>017040</v>
          </cell>
        </row>
        <row r="2686">
          <cell r="B2686" t="str">
            <v>台畜獅子頭(大</v>
          </cell>
          <cell r="C2686" t="str">
            <v>台灣農畜產工業股份有限公司</v>
          </cell>
          <cell r="D2686" t="str">
            <v>包/48粒/2K</v>
          </cell>
          <cell r="E2686" t="str">
            <v>台薪</v>
          </cell>
          <cell r="F2686" t="str">
            <v>KG</v>
          </cell>
        </row>
        <row r="2687">
          <cell r="B2687" t="str">
            <v>一品香腸</v>
          </cell>
          <cell r="C2687" t="str">
            <v>立大農畜興業股份有限公司</v>
          </cell>
          <cell r="D2687" t="str">
            <v>3K/包</v>
          </cell>
          <cell r="E2687" t="str">
            <v>祥亮</v>
          </cell>
          <cell r="F2687" t="str">
            <v>KG</v>
          </cell>
        </row>
        <row r="2688">
          <cell r="B2688" t="str">
            <v>富統醬燒大排80</v>
          </cell>
          <cell r="C2688" t="str">
            <v>富統食品股份有限公司</v>
          </cell>
          <cell r="E2688" t="str">
            <v>現購</v>
          </cell>
          <cell r="F2688" t="str">
            <v>箱</v>
          </cell>
          <cell r="H2688" t="str">
            <v>CAS台灣優良農產品</v>
          </cell>
          <cell r="I2688" t="str">
            <v>013626</v>
          </cell>
        </row>
        <row r="2689">
          <cell r="B2689" t="str">
            <v>京都里肌(粉</v>
          </cell>
          <cell r="E2689" t="str">
            <v>現購</v>
          </cell>
          <cell r="F2689" t="str">
            <v>箱</v>
          </cell>
        </row>
        <row r="2690">
          <cell r="B2690" t="str">
            <v>調理肉排</v>
          </cell>
          <cell r="E2690" t="str">
            <v>現購</v>
          </cell>
          <cell r="F2690" t="str">
            <v>件</v>
          </cell>
        </row>
        <row r="2691">
          <cell r="B2691" t="str">
            <v>三島香鬆</v>
          </cell>
          <cell r="C2691" t="str">
            <v>味島食品股份有限公司</v>
          </cell>
          <cell r="D2691" t="str">
            <v>罐/52G</v>
          </cell>
          <cell r="E2691" t="str">
            <v>定翔</v>
          </cell>
          <cell r="F2691" t="str">
            <v>罐</v>
          </cell>
        </row>
        <row r="2692">
          <cell r="B2692" t="str">
            <v>三島香鬆45G</v>
          </cell>
          <cell r="C2692" t="str">
            <v>味島食品股份有限公司</v>
          </cell>
          <cell r="D2692" t="str">
            <v>三角袋</v>
          </cell>
          <cell r="E2692" t="str">
            <v>全國</v>
          </cell>
          <cell r="F2692" t="str">
            <v>包</v>
          </cell>
        </row>
        <row r="2693">
          <cell r="B2693" t="str">
            <v>味島香鬆45G</v>
          </cell>
          <cell r="C2693" t="str">
            <v>味島食品股份有限公司</v>
          </cell>
          <cell r="D2693" t="str">
            <v>45G</v>
          </cell>
          <cell r="E2693" t="str">
            <v>永芳</v>
          </cell>
          <cell r="F2693" t="str">
            <v>包</v>
          </cell>
        </row>
        <row r="2694">
          <cell r="B2694" t="str">
            <v>香鬆Vita</v>
          </cell>
          <cell r="D2694" t="str">
            <v>300G</v>
          </cell>
          <cell r="E2694" t="str">
            <v>宇佃興</v>
          </cell>
          <cell r="F2694" t="str">
            <v>包</v>
          </cell>
        </row>
        <row r="2695">
          <cell r="B2695" t="str">
            <v>味島香鬆500G</v>
          </cell>
          <cell r="D2695" t="str">
            <v>鰹節風味</v>
          </cell>
          <cell r="E2695" t="str">
            <v>全國</v>
          </cell>
          <cell r="F2695" t="str">
            <v>包</v>
          </cell>
        </row>
        <row r="2696">
          <cell r="B2696" t="str">
            <v>公糧米(新松仁</v>
          </cell>
          <cell r="D2696" t="str">
            <v>30K</v>
          </cell>
          <cell r="E2696" t="str">
            <v>現購</v>
          </cell>
          <cell r="F2696" t="str">
            <v>包</v>
          </cell>
        </row>
        <row r="2697">
          <cell r="B2697" t="str">
            <v>公糧米(順隆</v>
          </cell>
          <cell r="D2697" t="str">
            <v>30K</v>
          </cell>
          <cell r="E2697" t="str">
            <v>現購</v>
          </cell>
          <cell r="F2697" t="str">
            <v>包</v>
          </cell>
        </row>
        <row r="2698">
          <cell r="B2698" t="str">
            <v>黃油麵</v>
          </cell>
          <cell r="C2698" t="str">
            <v>永豐製麵廠</v>
          </cell>
          <cell r="E2698" t="str">
            <v>永豐</v>
          </cell>
          <cell r="F2698" t="str">
            <v>KG</v>
          </cell>
        </row>
        <row r="2699">
          <cell r="B2699" t="str">
            <v>刀切麵(生</v>
          </cell>
          <cell r="C2699" t="str">
            <v>東寶食品有限公司</v>
          </cell>
          <cell r="E2699" t="str">
            <v>東寶</v>
          </cell>
          <cell r="F2699" t="str">
            <v>KG</v>
          </cell>
        </row>
        <row r="2700">
          <cell r="B2700" t="str">
            <v>黃油麵</v>
          </cell>
          <cell r="D2700" t="str">
            <v/>
          </cell>
          <cell r="E2700" t="str">
            <v>鵬記食品</v>
          </cell>
          <cell r="F2700" t="str">
            <v>KG</v>
          </cell>
        </row>
        <row r="2701">
          <cell r="B2701" t="str">
            <v>黃油麵(細</v>
          </cell>
          <cell r="D2701" t="str">
            <v/>
          </cell>
          <cell r="E2701" t="str">
            <v>鵬記食品</v>
          </cell>
          <cell r="F2701" t="str">
            <v>KG</v>
          </cell>
        </row>
        <row r="2702">
          <cell r="B2702" t="str">
            <v>白油麵(細.圓</v>
          </cell>
          <cell r="D2702" t="str">
            <v/>
          </cell>
          <cell r="E2702" t="str">
            <v>鵬記食品</v>
          </cell>
          <cell r="F2702" t="str">
            <v>KG</v>
          </cell>
        </row>
        <row r="2703">
          <cell r="B2703" t="str">
            <v>白油麵(扁</v>
          </cell>
          <cell r="D2703" t="str">
            <v/>
          </cell>
          <cell r="E2703" t="str">
            <v>鵬記食品</v>
          </cell>
          <cell r="F2703" t="str">
            <v>KG</v>
          </cell>
        </row>
        <row r="2704">
          <cell r="B2704" t="str">
            <v>N圓拉麵</v>
          </cell>
          <cell r="E2704" t="str">
            <v>鵬記食品</v>
          </cell>
          <cell r="F2704" t="str">
            <v>KG</v>
          </cell>
        </row>
        <row r="2705">
          <cell r="B2705" t="str">
            <v>刀削麵</v>
          </cell>
          <cell r="D2705" t="str">
            <v/>
          </cell>
          <cell r="E2705" t="str">
            <v>鵬記食品</v>
          </cell>
          <cell r="F2705" t="str">
            <v>KG</v>
          </cell>
        </row>
        <row r="2706">
          <cell r="B2706" t="str">
            <v>白油麵</v>
          </cell>
          <cell r="D2706" t="str">
            <v/>
          </cell>
          <cell r="E2706" t="str">
            <v>鵬記食品</v>
          </cell>
          <cell r="F2706" t="str">
            <v>KG</v>
          </cell>
        </row>
        <row r="2707">
          <cell r="B2707" t="str">
            <v>烏龍麵(小</v>
          </cell>
          <cell r="D2707" t="str">
            <v/>
          </cell>
          <cell r="E2707" t="str">
            <v>鵬記食品</v>
          </cell>
          <cell r="F2707" t="str">
            <v>KG</v>
          </cell>
        </row>
        <row r="2708">
          <cell r="B2708" t="str">
            <v>白油麵</v>
          </cell>
          <cell r="C2708" t="str">
            <v>永豐製麵廠</v>
          </cell>
          <cell r="E2708" t="str">
            <v>永豐</v>
          </cell>
          <cell r="F2708" t="str">
            <v>KG</v>
          </cell>
        </row>
        <row r="2709">
          <cell r="B2709" t="str">
            <v>家常麵(寬)熟</v>
          </cell>
          <cell r="C2709" t="str">
            <v>東寶食品有限公司</v>
          </cell>
          <cell r="E2709" t="str">
            <v>東寶</v>
          </cell>
          <cell r="F2709" t="str">
            <v>KG</v>
          </cell>
        </row>
        <row r="2710">
          <cell r="B2710" t="str">
            <v>烏龍麵(大</v>
          </cell>
          <cell r="D2710" t="str">
            <v/>
          </cell>
          <cell r="E2710" t="str">
            <v>鵬記食品</v>
          </cell>
          <cell r="F2710" t="str">
            <v>KG</v>
          </cell>
        </row>
        <row r="2711">
          <cell r="B2711" t="str">
            <v>意麵(熟</v>
          </cell>
          <cell r="D2711" t="str">
            <v/>
          </cell>
          <cell r="E2711" t="str">
            <v>鵬記食品</v>
          </cell>
          <cell r="F2711" t="str">
            <v>KG</v>
          </cell>
        </row>
        <row r="2712">
          <cell r="B2712" t="str">
            <v>陽春麵(熟</v>
          </cell>
          <cell r="D2712" t="str">
            <v/>
          </cell>
          <cell r="E2712" t="str">
            <v>鵬記食品</v>
          </cell>
          <cell r="F2712" t="str">
            <v>KG</v>
          </cell>
        </row>
        <row r="2713">
          <cell r="B2713" t="str">
            <v>義大利麵(生煮</v>
          </cell>
          <cell r="D2713" t="str">
            <v/>
          </cell>
          <cell r="E2713" t="str">
            <v>鵬記食品</v>
          </cell>
          <cell r="F2713" t="str">
            <v>KG</v>
          </cell>
        </row>
        <row r="2714">
          <cell r="B2714" t="str">
            <v>烏龍麵(小</v>
          </cell>
          <cell r="C2714" t="str">
            <v>永豐製麵廠</v>
          </cell>
          <cell r="E2714" t="str">
            <v>永豐</v>
          </cell>
          <cell r="F2714" t="str">
            <v>KG</v>
          </cell>
        </row>
        <row r="2715">
          <cell r="B2715" t="str">
            <v>烏龍麵(大</v>
          </cell>
          <cell r="C2715" t="str">
            <v>永豐製麵廠</v>
          </cell>
          <cell r="E2715" t="str">
            <v>永豐</v>
          </cell>
          <cell r="F2715" t="str">
            <v>KG</v>
          </cell>
        </row>
        <row r="2716">
          <cell r="B2716" t="str">
            <v>喬麥屋小烏龍麵</v>
          </cell>
          <cell r="C2716" t="str">
            <v>喬麥屋企業有限公司</v>
          </cell>
          <cell r="E2716" t="str">
            <v>喬麥屋</v>
          </cell>
          <cell r="F2716" t="str">
            <v>KG</v>
          </cell>
        </row>
        <row r="2717">
          <cell r="B2717" t="str">
            <v>烏龍麵(小</v>
          </cell>
          <cell r="C2717" t="str">
            <v>東寶食品有限公司</v>
          </cell>
          <cell r="E2717" t="str">
            <v>東寶</v>
          </cell>
          <cell r="F2717" t="str">
            <v>KG</v>
          </cell>
        </row>
        <row r="2718">
          <cell r="B2718" t="str">
            <v>喬麥屋大烏龍麵</v>
          </cell>
          <cell r="C2718" t="str">
            <v>喬麥屋企業有限公司</v>
          </cell>
          <cell r="E2718" t="str">
            <v>喬麥屋</v>
          </cell>
          <cell r="F2718" t="str">
            <v>KG</v>
          </cell>
        </row>
        <row r="2719">
          <cell r="B2719" t="str">
            <v>烏龍麵(大</v>
          </cell>
          <cell r="C2719" t="str">
            <v>東寶食品有限公司</v>
          </cell>
          <cell r="E2719" t="str">
            <v>東寶</v>
          </cell>
          <cell r="F2719" t="str">
            <v>KG</v>
          </cell>
        </row>
        <row r="2720">
          <cell r="B2720" t="str">
            <v>烏龍麵(點</v>
          </cell>
          <cell r="D2720" t="str">
            <v>3KG</v>
          </cell>
          <cell r="E2720" t="str">
            <v>宇佃興</v>
          </cell>
          <cell r="F2720" t="str">
            <v>包</v>
          </cell>
        </row>
        <row r="2721">
          <cell r="B2721" t="str">
            <v>關廟麵</v>
          </cell>
          <cell r="D2721" t="str">
            <v>1200G</v>
          </cell>
          <cell r="E2721" t="str">
            <v>宇佃興</v>
          </cell>
          <cell r="F2721" t="str">
            <v>包</v>
          </cell>
        </row>
        <row r="2722">
          <cell r="B2722" t="str">
            <v>陽春麵(點</v>
          </cell>
          <cell r="C2722" t="str">
            <v>點線麵餐飲股份有限公司</v>
          </cell>
          <cell r="D2722" t="str">
            <v>3K/包</v>
          </cell>
          <cell r="E2722" t="str">
            <v>宇佃興</v>
          </cell>
          <cell r="F2722" t="str">
            <v>包</v>
          </cell>
        </row>
        <row r="2723">
          <cell r="B2723" t="str">
            <v>日式拉麵(點</v>
          </cell>
          <cell r="C2723" t="str">
            <v>點線麵餐飲股份有限公司</v>
          </cell>
          <cell r="D2723" t="str">
            <v>3K/包</v>
          </cell>
          <cell r="E2723" t="str">
            <v>宇佃興</v>
          </cell>
          <cell r="F2723" t="str">
            <v>包</v>
          </cell>
        </row>
        <row r="2724">
          <cell r="B2724" t="str">
            <v>黃油麵</v>
          </cell>
          <cell r="C2724" t="str">
            <v>東寶食品有限公司</v>
          </cell>
          <cell r="E2724" t="str">
            <v>東寶</v>
          </cell>
          <cell r="F2724" t="str">
            <v>KG</v>
          </cell>
        </row>
        <row r="2725">
          <cell r="B2725" t="str">
            <v>統一快煮拉麵</v>
          </cell>
          <cell r="C2725" t="str">
            <v>統一企業股份有限公司</v>
          </cell>
          <cell r="E2725" t="str">
            <v>現購王哥</v>
          </cell>
          <cell r="F2725" t="str">
            <v>件</v>
          </cell>
        </row>
        <row r="2726">
          <cell r="B2726" t="str">
            <v>豆菜麵(寬</v>
          </cell>
          <cell r="C2726" t="str">
            <v>永豐製麵廠</v>
          </cell>
          <cell r="E2726" t="str">
            <v>永豐</v>
          </cell>
          <cell r="F2726" t="str">
            <v>KG</v>
          </cell>
        </row>
        <row r="2727">
          <cell r="B2727" t="str">
            <v>油麵(點</v>
          </cell>
          <cell r="C2727" t="str">
            <v>點線麵餐飲股份有限公司</v>
          </cell>
          <cell r="D2727" t="str">
            <v>3K/包</v>
          </cell>
          <cell r="E2727" t="str">
            <v>宇佃興</v>
          </cell>
          <cell r="F2727" t="str">
            <v>包</v>
          </cell>
        </row>
        <row r="2728">
          <cell r="B2728" t="str">
            <v>刀切麵(熟</v>
          </cell>
          <cell r="C2728" t="str">
            <v>東寶食品有限公司</v>
          </cell>
          <cell r="E2728" t="str">
            <v>東寶</v>
          </cell>
          <cell r="F2728" t="str">
            <v>KG</v>
          </cell>
        </row>
        <row r="2729">
          <cell r="B2729" t="str">
            <v>N雞蛋麵(熟</v>
          </cell>
          <cell r="C2729" t="str">
            <v>東寶食品有限公司</v>
          </cell>
          <cell r="E2729" t="str">
            <v>東寶</v>
          </cell>
          <cell r="F2729" t="str">
            <v>KG</v>
          </cell>
        </row>
        <row r="2730">
          <cell r="B2730" t="str">
            <v>意麵(點</v>
          </cell>
          <cell r="C2730" t="str">
            <v>點線麵餐飲股份有限公司</v>
          </cell>
          <cell r="D2730" t="str">
            <v>3K/包</v>
          </cell>
          <cell r="E2730" t="str">
            <v>宇佃興</v>
          </cell>
          <cell r="F2730" t="str">
            <v>包</v>
          </cell>
        </row>
        <row r="2731">
          <cell r="B2731" t="str">
            <v>多采拉麵(點</v>
          </cell>
          <cell r="C2731" t="str">
            <v>點線麵餐飲股份有限公司</v>
          </cell>
          <cell r="D2731" t="str">
            <v>3K/包</v>
          </cell>
          <cell r="E2731" t="str">
            <v>宇佃興</v>
          </cell>
          <cell r="F2731" t="str">
            <v>包</v>
          </cell>
        </row>
        <row r="2732">
          <cell r="B2732" t="str">
            <v>湯圓</v>
          </cell>
          <cell r="C2732" t="str">
            <v>東寶食品有限公司</v>
          </cell>
          <cell r="E2732" t="str">
            <v>東寶</v>
          </cell>
          <cell r="F2732" t="str">
            <v>KG</v>
          </cell>
        </row>
        <row r="2733">
          <cell r="B2733" t="str">
            <v>湯圓(小</v>
          </cell>
          <cell r="C2733" t="str">
            <v>東寶食品有限公司</v>
          </cell>
          <cell r="E2733" t="str">
            <v>東寶</v>
          </cell>
          <cell r="F2733" t="str">
            <v>KG</v>
          </cell>
        </row>
        <row r="2734">
          <cell r="B2734" t="str">
            <v>N湯圓(炸</v>
          </cell>
          <cell r="C2734" t="str">
            <v>賞味佳食品</v>
          </cell>
          <cell r="E2734" t="str">
            <v>太順</v>
          </cell>
          <cell r="F2734" t="str">
            <v>KG</v>
          </cell>
        </row>
        <row r="2735">
          <cell r="B2735" t="str">
            <v>湯圓</v>
          </cell>
          <cell r="E2735" t="str">
            <v>永豐</v>
          </cell>
          <cell r="F2735" t="str">
            <v>KG</v>
          </cell>
        </row>
        <row r="2736">
          <cell r="B2736" t="str">
            <v>湯圓(小</v>
          </cell>
          <cell r="E2736" t="str">
            <v>永豐</v>
          </cell>
          <cell r="F2736" t="str">
            <v>KG</v>
          </cell>
        </row>
        <row r="2737">
          <cell r="B2737" t="str">
            <v>桂冠小湯圓600G</v>
          </cell>
          <cell r="C2737" t="str">
            <v>桂冠實業股份有限公司</v>
          </cell>
          <cell r="E2737" t="str">
            <v>桂冠</v>
          </cell>
          <cell r="F2737" t="str">
            <v>包</v>
          </cell>
        </row>
        <row r="2738">
          <cell r="B2738" t="str">
            <v>N桂冠旗魚丸430G</v>
          </cell>
          <cell r="C2738" t="str">
            <v>桂冠實業股份有限公司</v>
          </cell>
          <cell r="E2738" t="str">
            <v>桂冠</v>
          </cell>
          <cell r="F2738" t="str">
            <v>包</v>
          </cell>
        </row>
        <row r="2739">
          <cell r="B2739" t="str">
            <v>龍鳳刈包60G</v>
          </cell>
          <cell r="C2739" t="str">
            <v>欣冠食品股份有限公司</v>
          </cell>
          <cell r="D2739" t="str">
            <v>20入/包</v>
          </cell>
          <cell r="E2739" t="str">
            <v>祥亮</v>
          </cell>
          <cell r="F2739" t="str">
            <v>個</v>
          </cell>
        </row>
        <row r="2740">
          <cell r="B2740" t="str">
            <v>濕米粉</v>
          </cell>
          <cell r="C2740" t="str">
            <v>東寶食品有限公司</v>
          </cell>
          <cell r="E2740" t="str">
            <v>東寶</v>
          </cell>
          <cell r="F2740" t="str">
            <v>KG</v>
          </cell>
        </row>
        <row r="2741">
          <cell r="B2741" t="str">
            <v>濕米粉(細</v>
          </cell>
          <cell r="C2741" t="str">
            <v>永豐製麵廠</v>
          </cell>
          <cell r="E2741" t="str">
            <v>永豐</v>
          </cell>
          <cell r="F2741" t="str">
            <v>KG</v>
          </cell>
        </row>
        <row r="2742">
          <cell r="B2742" t="str">
            <v>米粉湯(粗</v>
          </cell>
          <cell r="C2742" t="str">
            <v>永豐製麵廠</v>
          </cell>
          <cell r="E2742" t="str">
            <v>永豐</v>
          </cell>
          <cell r="F2742" t="str">
            <v>KG</v>
          </cell>
        </row>
        <row r="2743">
          <cell r="B2743" t="str">
            <v>米粉湯(粗</v>
          </cell>
          <cell r="E2743" t="str">
            <v>東寶</v>
          </cell>
          <cell r="F2743" t="str">
            <v>KG</v>
          </cell>
        </row>
        <row r="2744">
          <cell r="B2744" t="str">
            <v>米苔目</v>
          </cell>
          <cell r="C2744" t="str">
            <v>東寶食品有限公司</v>
          </cell>
          <cell r="E2744" t="str">
            <v>東寶</v>
          </cell>
          <cell r="F2744" t="str">
            <v>KG</v>
          </cell>
        </row>
        <row r="2745">
          <cell r="B2745" t="str">
            <v>N龍鳳黑糖捲70G</v>
          </cell>
          <cell r="C2745" t="str">
            <v>欣冠食品股份有限公司</v>
          </cell>
          <cell r="D2745" t="str">
            <v>25入/包</v>
          </cell>
          <cell r="E2745" t="str">
            <v>祥亮</v>
          </cell>
          <cell r="F2745" t="str">
            <v>個</v>
          </cell>
        </row>
        <row r="2746">
          <cell r="B2746" t="str">
            <v>小饅頭</v>
          </cell>
          <cell r="C2746" t="str">
            <v>南山食品廠</v>
          </cell>
          <cell r="D2746" t="str">
            <v>10入/包</v>
          </cell>
          <cell r="E2746" t="str">
            <v>太順</v>
          </cell>
          <cell r="F2746" t="str">
            <v>個</v>
          </cell>
        </row>
        <row r="2747">
          <cell r="B2747" t="str">
            <v>米苔目(甜</v>
          </cell>
          <cell r="C2747" t="str">
            <v>東寶食品有限公司</v>
          </cell>
          <cell r="E2747" t="str">
            <v>東寶</v>
          </cell>
          <cell r="F2747" t="str">
            <v>KG</v>
          </cell>
        </row>
        <row r="2748">
          <cell r="B2748" t="str">
            <v>米苔目</v>
          </cell>
          <cell r="E2748" t="str">
            <v>永豐</v>
          </cell>
          <cell r="F2748" t="str">
            <v>KG</v>
          </cell>
        </row>
        <row r="2749">
          <cell r="B2749" t="str">
            <v>板條</v>
          </cell>
          <cell r="C2749" t="str">
            <v>東寶食品有限公司</v>
          </cell>
          <cell r="E2749" t="str">
            <v>東寶</v>
          </cell>
          <cell r="F2749" t="str">
            <v>KG</v>
          </cell>
        </row>
        <row r="2750">
          <cell r="B2750" t="str">
            <v>客家板條</v>
          </cell>
          <cell r="C2750" t="str">
            <v>東寶食品有限公司</v>
          </cell>
          <cell r="E2750" t="str">
            <v>東寶</v>
          </cell>
          <cell r="F2750" t="str">
            <v>KG</v>
          </cell>
        </row>
        <row r="2751">
          <cell r="B2751" t="str">
            <v>N板條</v>
          </cell>
          <cell r="D2751" t="str">
            <v>8片/1.2KG</v>
          </cell>
          <cell r="E2751" t="str">
            <v>詮宏</v>
          </cell>
          <cell r="F2751" t="str">
            <v>包</v>
          </cell>
        </row>
        <row r="2752">
          <cell r="B2752" t="str">
            <v>板條(切</v>
          </cell>
          <cell r="C2752" t="str">
            <v>東寶食品有限公司</v>
          </cell>
          <cell r="E2752" t="str">
            <v>東寶</v>
          </cell>
          <cell r="F2752" t="str">
            <v>KG</v>
          </cell>
        </row>
        <row r="2753">
          <cell r="B2753" t="str">
            <v>粉條</v>
          </cell>
          <cell r="C2753" t="str">
            <v>太順行</v>
          </cell>
          <cell r="E2753" t="str">
            <v>太順</v>
          </cell>
          <cell r="F2753" t="str">
            <v>KG</v>
          </cell>
        </row>
        <row r="2754">
          <cell r="B2754" t="str">
            <v>粉粿(小</v>
          </cell>
          <cell r="C2754" t="str">
            <v>鑽全食品行</v>
          </cell>
          <cell r="D2754" t="str">
            <v>有糖</v>
          </cell>
          <cell r="E2754" t="str">
            <v>太順</v>
          </cell>
          <cell r="F2754" t="str">
            <v>包</v>
          </cell>
        </row>
        <row r="2755">
          <cell r="B2755" t="str">
            <v>板條(不切)</v>
          </cell>
          <cell r="D2755" t="str">
            <v>10片/包</v>
          </cell>
          <cell r="E2755" t="str">
            <v>東寶</v>
          </cell>
          <cell r="F2755" t="str">
            <v>包</v>
          </cell>
        </row>
        <row r="2756">
          <cell r="B2756" t="str">
            <v>拉麵(生</v>
          </cell>
          <cell r="C2756" t="str">
            <v>東寶食品有限公司</v>
          </cell>
          <cell r="E2756" t="str">
            <v>東寶</v>
          </cell>
          <cell r="F2756" t="str">
            <v>KG</v>
          </cell>
        </row>
        <row r="2757">
          <cell r="B2757" t="str">
            <v>龍口拉麵</v>
          </cell>
          <cell r="C2757" t="str">
            <v>龍口食品企業股份有限公司</v>
          </cell>
          <cell r="D2757" t="str">
            <v>1.8k/包</v>
          </cell>
          <cell r="E2757" t="str">
            <v>現購</v>
          </cell>
          <cell r="F2757" t="str">
            <v>包</v>
          </cell>
        </row>
        <row r="2758">
          <cell r="B2758" t="str">
            <v>拉麵(熟</v>
          </cell>
          <cell r="C2758" t="str">
            <v>東寶食品有限公司</v>
          </cell>
          <cell r="E2758" t="str">
            <v>東寶</v>
          </cell>
          <cell r="F2758" t="str">
            <v>KG</v>
          </cell>
        </row>
        <row r="2759">
          <cell r="B2759" t="str">
            <v>韓式年糕條</v>
          </cell>
          <cell r="E2759" t="str">
            <v>駿揚</v>
          </cell>
          <cell r="F2759" t="str">
            <v>包</v>
          </cell>
        </row>
        <row r="2760">
          <cell r="B2760" t="str">
            <v>韓式年糕條</v>
          </cell>
          <cell r="E2760" t="str">
            <v>太順</v>
          </cell>
          <cell r="F2760" t="str">
            <v>包</v>
          </cell>
        </row>
        <row r="2761">
          <cell r="B2761" t="str">
            <v>麵疙瘩</v>
          </cell>
          <cell r="C2761" t="str">
            <v>東寶食品有限公司</v>
          </cell>
          <cell r="E2761" t="str">
            <v>東寶</v>
          </cell>
          <cell r="F2761" t="str">
            <v>KG</v>
          </cell>
        </row>
        <row r="2762">
          <cell r="B2762" t="str">
            <v>N麵疙瘩(生</v>
          </cell>
          <cell r="E2762" t="str">
            <v>詮宏</v>
          </cell>
          <cell r="F2762" t="str">
            <v>KG</v>
          </cell>
        </row>
        <row r="2763">
          <cell r="B2763" t="str">
            <v>麵片</v>
          </cell>
          <cell r="C2763" t="str">
            <v>永豐製麵廠</v>
          </cell>
          <cell r="E2763" t="str">
            <v>永豐</v>
          </cell>
          <cell r="F2763" t="str">
            <v>KG</v>
          </cell>
        </row>
        <row r="2764">
          <cell r="B2764" t="str">
            <v>N蛋餅皮7入(巧好</v>
          </cell>
          <cell r="C2764" t="str">
            <v>七品蓮有限公司</v>
          </cell>
          <cell r="D2764" t="str">
            <v>7入</v>
          </cell>
          <cell r="E2764" t="str">
            <v>桂冠</v>
          </cell>
          <cell r="F2764" t="str">
            <v>包</v>
          </cell>
        </row>
        <row r="2765">
          <cell r="B2765" t="str">
            <v>潤餅皮</v>
          </cell>
          <cell r="C2765" t="str">
            <v>太順行</v>
          </cell>
          <cell r="E2765" t="str">
            <v>太順</v>
          </cell>
          <cell r="F2765" t="str">
            <v>KG</v>
          </cell>
        </row>
        <row r="2766">
          <cell r="B2766" t="str">
            <v>刈包(巧好</v>
          </cell>
          <cell r="C2766" t="str">
            <v>世達流通有限公司</v>
          </cell>
          <cell r="D2766" t="str">
            <v>20入/包</v>
          </cell>
          <cell r="E2766" t="str">
            <v>桂冠</v>
          </cell>
          <cell r="F2766" t="str">
            <v>個</v>
          </cell>
        </row>
        <row r="2767">
          <cell r="B2767" t="str">
            <v>奇美刈包60G</v>
          </cell>
          <cell r="C2767" t="str">
            <v>奇美食品股份有限公司</v>
          </cell>
          <cell r="D2767" t="str">
            <v>60G/20入</v>
          </cell>
          <cell r="E2767" t="str">
            <v>冠晟</v>
          </cell>
          <cell r="F2767" t="str">
            <v>個</v>
          </cell>
        </row>
        <row r="2768">
          <cell r="B2768" t="str">
            <v>水餃皮</v>
          </cell>
          <cell r="C2768" t="str">
            <v>永豐製麵廠</v>
          </cell>
          <cell r="E2768" t="str">
            <v>永豐</v>
          </cell>
          <cell r="F2768" t="str">
            <v>KG</v>
          </cell>
        </row>
        <row r="2769">
          <cell r="B2769" t="str">
            <v>水餃皮</v>
          </cell>
          <cell r="C2769" t="str">
            <v>永豐製麵廠</v>
          </cell>
          <cell r="D2769" t="str">
            <v>1斤</v>
          </cell>
          <cell r="E2769" t="str">
            <v>永豐</v>
          </cell>
          <cell r="F2769" t="str">
            <v>包</v>
          </cell>
        </row>
        <row r="2770">
          <cell r="B2770" t="str">
            <v>水餃皮</v>
          </cell>
          <cell r="E2770" t="str">
            <v>東寶</v>
          </cell>
          <cell r="F2770" t="str">
            <v>KG</v>
          </cell>
        </row>
        <row r="2771">
          <cell r="B2771" t="str">
            <v>陽春麵(熟</v>
          </cell>
          <cell r="E2771" t="str">
            <v>東寶</v>
          </cell>
          <cell r="F2771" t="str">
            <v>KG</v>
          </cell>
        </row>
        <row r="2772">
          <cell r="B2772" t="str">
            <v>陽春麵(生</v>
          </cell>
          <cell r="C2772" t="str">
            <v>東寶食品有限公司</v>
          </cell>
          <cell r="E2772" t="str">
            <v>東寶</v>
          </cell>
          <cell r="F2772" t="str">
            <v>KG</v>
          </cell>
        </row>
        <row r="2773">
          <cell r="B2773" t="str">
            <v>糯米糰(白</v>
          </cell>
          <cell r="C2773" t="str">
            <v>東寶食品有限公司</v>
          </cell>
          <cell r="E2773" t="str">
            <v>東寶</v>
          </cell>
          <cell r="F2773" t="str">
            <v>KG</v>
          </cell>
        </row>
        <row r="2774">
          <cell r="B2774" t="str">
            <v>糯米糰(紅</v>
          </cell>
          <cell r="C2774" t="str">
            <v>東寶食品有限公司</v>
          </cell>
          <cell r="E2774" t="str">
            <v>東寶</v>
          </cell>
          <cell r="F2774" t="str">
            <v>KG</v>
          </cell>
        </row>
        <row r="2775">
          <cell r="B2775" t="str">
            <v>寧波年糕500G</v>
          </cell>
          <cell r="C2775" t="str">
            <v>健宏食品</v>
          </cell>
          <cell r="D2775" t="str">
            <v>包/500G</v>
          </cell>
          <cell r="E2775" t="str">
            <v>太順</v>
          </cell>
          <cell r="F2775" t="str">
            <v>包</v>
          </cell>
        </row>
        <row r="2776">
          <cell r="B2776" t="str">
            <v>N寧波年糕條(長</v>
          </cell>
          <cell r="D2776" t="str">
            <v>500G</v>
          </cell>
          <cell r="E2776" t="str">
            <v>太順</v>
          </cell>
          <cell r="F2776" t="str">
            <v>包</v>
          </cell>
        </row>
        <row r="2777">
          <cell r="B2777" t="str">
            <v>韓式年糕條</v>
          </cell>
          <cell r="D2777" t="str">
            <v>550G</v>
          </cell>
          <cell r="E2777" t="str">
            <v>全國</v>
          </cell>
          <cell r="F2777" t="str">
            <v>包</v>
          </cell>
        </row>
        <row r="2778">
          <cell r="B2778" t="str">
            <v>造型年糕</v>
          </cell>
          <cell r="D2778" t="str">
            <v>30包/箱</v>
          </cell>
          <cell r="E2778" t="str">
            <v>駿揚</v>
          </cell>
          <cell r="F2778" t="str">
            <v>箱</v>
          </cell>
        </row>
        <row r="2779">
          <cell r="B2779" t="str">
            <v>寧波年糕</v>
          </cell>
          <cell r="D2779" t="str">
            <v>550g/包</v>
          </cell>
          <cell r="E2779" t="str">
            <v>全國</v>
          </cell>
          <cell r="F2779" t="str">
            <v>包</v>
          </cell>
        </row>
        <row r="2780">
          <cell r="B2780" t="str">
            <v>喬麥屋油麵</v>
          </cell>
          <cell r="C2780" t="str">
            <v>喬麥屋企業有限公司</v>
          </cell>
          <cell r="E2780" t="str">
            <v>喬麥屋</v>
          </cell>
          <cell r="F2780" t="str">
            <v>KG</v>
          </cell>
        </row>
        <row r="2781">
          <cell r="B2781" t="str">
            <v>喬麥屋拉麵(生</v>
          </cell>
          <cell r="C2781" t="str">
            <v>喬麥屋企業有限公司</v>
          </cell>
          <cell r="E2781" t="str">
            <v>喬麥屋</v>
          </cell>
          <cell r="F2781" t="str">
            <v>KG</v>
          </cell>
        </row>
        <row r="2782">
          <cell r="B2782" t="str">
            <v>蕎麥麵</v>
          </cell>
          <cell r="C2782" t="str">
            <v>東寶食品有限公司</v>
          </cell>
          <cell r="E2782" t="str">
            <v>東寶</v>
          </cell>
          <cell r="F2782" t="str">
            <v>KG</v>
          </cell>
        </row>
        <row r="2783">
          <cell r="B2783" t="str">
            <v>紅藜麥</v>
          </cell>
          <cell r="E2783" t="str">
            <v>現購</v>
          </cell>
          <cell r="F2783" t="str">
            <v>KG</v>
          </cell>
        </row>
        <row r="2784">
          <cell r="B2784" t="str">
            <v>紅藜麥(有機</v>
          </cell>
          <cell r="D2784" t="str">
            <v>450g</v>
          </cell>
          <cell r="E2784" t="str">
            <v>宇佃興</v>
          </cell>
          <cell r="F2784" t="str">
            <v>包</v>
          </cell>
        </row>
        <row r="2785">
          <cell r="B2785" t="str">
            <v>三寶米(有機</v>
          </cell>
          <cell r="D2785" t="str">
            <v>1.5k</v>
          </cell>
          <cell r="E2785" t="str">
            <v>宇佃興</v>
          </cell>
          <cell r="F2785" t="str">
            <v>包</v>
          </cell>
        </row>
        <row r="2786">
          <cell r="B2786" t="str">
            <v>十穀米(有機</v>
          </cell>
          <cell r="D2786" t="str">
            <v>900G</v>
          </cell>
          <cell r="E2786" t="str">
            <v>宇佃興</v>
          </cell>
          <cell r="F2786" t="str">
            <v>包</v>
          </cell>
        </row>
        <row r="2787">
          <cell r="B2787" t="str">
            <v>紅扁豆</v>
          </cell>
          <cell r="E2787" t="str">
            <v>松町</v>
          </cell>
          <cell r="F2787" t="str">
            <v>KG</v>
          </cell>
        </row>
        <row r="2788">
          <cell r="B2788" t="str">
            <v>白油麵</v>
          </cell>
          <cell r="C2788" t="str">
            <v>東寶食品有限公司</v>
          </cell>
          <cell r="E2788" t="str">
            <v>東寶</v>
          </cell>
          <cell r="F2788" t="str">
            <v>KG</v>
          </cell>
        </row>
        <row r="2789">
          <cell r="B2789" t="str">
            <v>擔仔麵便利包</v>
          </cell>
          <cell r="E2789" t="str">
            <v>現購王哥</v>
          </cell>
          <cell r="F2789" t="str">
            <v>包</v>
          </cell>
        </row>
        <row r="2790">
          <cell r="B2790" t="str">
            <v>喬麥屋涼麵</v>
          </cell>
          <cell r="C2790" t="str">
            <v>喬麥屋企業有限公司</v>
          </cell>
          <cell r="E2790" t="str">
            <v>喬麥屋</v>
          </cell>
          <cell r="F2790" t="str">
            <v>KG</v>
          </cell>
        </row>
        <row r="2791">
          <cell r="B2791" t="str">
            <v>古早味蚵仔麵線</v>
          </cell>
          <cell r="D2791" t="str">
            <v>包/約300g</v>
          </cell>
          <cell r="E2791" t="str">
            <v>現購王哥</v>
          </cell>
          <cell r="F2791" t="str">
            <v>包</v>
          </cell>
        </row>
        <row r="2792">
          <cell r="B2792" t="str">
            <v>乾薏麵(生</v>
          </cell>
          <cell r="C2792" t="str">
            <v>東寶食品有限公司</v>
          </cell>
          <cell r="E2792" t="str">
            <v>東寶</v>
          </cell>
          <cell r="F2792" t="str">
            <v>KG</v>
          </cell>
        </row>
        <row r="2793">
          <cell r="B2793" t="str">
            <v>濕薏麵(熟</v>
          </cell>
          <cell r="C2793" t="str">
            <v>東寶食品有限公司</v>
          </cell>
          <cell r="E2793" t="str">
            <v>東寶</v>
          </cell>
          <cell r="F2793" t="str">
            <v>KG</v>
          </cell>
        </row>
        <row r="2794">
          <cell r="B2794" t="str">
            <v>桂冠小湯圓300G</v>
          </cell>
          <cell r="C2794" t="str">
            <v>桂冠實業股份有限公司</v>
          </cell>
          <cell r="E2794" t="str">
            <v>桂冠</v>
          </cell>
          <cell r="F2794" t="str">
            <v>盒</v>
          </cell>
        </row>
        <row r="2795">
          <cell r="B2795" t="str">
            <v>乾麵條</v>
          </cell>
          <cell r="E2795" t="str">
            <v>定翔</v>
          </cell>
          <cell r="F2795" t="str">
            <v>KG</v>
          </cell>
        </row>
        <row r="2796">
          <cell r="B2796" t="str">
            <v>芝麻小湯圓600G</v>
          </cell>
          <cell r="C2796" t="str">
            <v>桂冠實業股份有限公司</v>
          </cell>
          <cell r="E2796" t="str">
            <v>桂冠</v>
          </cell>
          <cell r="F2796" t="str">
            <v>盒</v>
          </cell>
        </row>
        <row r="2797">
          <cell r="B2797" t="str">
            <v>芝麻小湯圓200G</v>
          </cell>
          <cell r="C2797" t="str">
            <v>桂冠實業股份有限公司</v>
          </cell>
          <cell r="E2797" t="str">
            <v>桂冠</v>
          </cell>
          <cell r="F2797" t="str">
            <v>盒</v>
          </cell>
        </row>
        <row r="2798">
          <cell r="B2798" t="str">
            <v>花生小湯圓200G</v>
          </cell>
          <cell r="E2798" t="str">
            <v>桂冠</v>
          </cell>
          <cell r="F2798" t="str">
            <v>盒</v>
          </cell>
        </row>
        <row r="2799">
          <cell r="B2799" t="str">
            <v>花生小湯圓600G</v>
          </cell>
          <cell r="E2799" t="str">
            <v>桂冠</v>
          </cell>
          <cell r="F2799" t="str">
            <v>盒</v>
          </cell>
        </row>
        <row r="2800">
          <cell r="B2800" t="str">
            <v>涼麵</v>
          </cell>
          <cell r="C2800" t="str">
            <v>永豐製麵廠</v>
          </cell>
          <cell r="E2800" t="str">
            <v>永豐</v>
          </cell>
          <cell r="F2800" t="str">
            <v>KG</v>
          </cell>
        </row>
        <row r="2801">
          <cell r="B2801" t="str">
            <v>仁仁涼麵</v>
          </cell>
          <cell r="E2801" t="str">
            <v>現購</v>
          </cell>
          <cell r="F2801" t="str">
            <v>盒</v>
          </cell>
        </row>
        <row r="2802">
          <cell r="B2802" t="str">
            <v>N厚片吐司</v>
          </cell>
          <cell r="C2802" t="str">
            <v>生楓西點麵包店</v>
          </cell>
          <cell r="E2802" t="str">
            <v>生楓</v>
          </cell>
          <cell r="F2802" t="str">
            <v>條</v>
          </cell>
        </row>
        <row r="2803">
          <cell r="B2803" t="str">
            <v>N厚片土司</v>
          </cell>
          <cell r="C2803" t="str">
            <v>生楓西點麵包店</v>
          </cell>
          <cell r="E2803" t="str">
            <v>生楓</v>
          </cell>
          <cell r="F2803" t="str">
            <v>片</v>
          </cell>
        </row>
        <row r="2804">
          <cell r="B2804" t="str">
            <v>黑糯米</v>
          </cell>
          <cell r="C2804" t="str">
            <v>松町商行</v>
          </cell>
          <cell r="E2804" t="str">
            <v>松町</v>
          </cell>
          <cell r="F2804" t="str">
            <v>KG</v>
          </cell>
        </row>
        <row r="2805">
          <cell r="B2805" t="str">
            <v>河粉皮</v>
          </cell>
          <cell r="C2805" t="str">
            <v>永豐製麵廠</v>
          </cell>
          <cell r="D2805" t="str">
            <v>包/1斤</v>
          </cell>
          <cell r="E2805" t="str">
            <v>永豐</v>
          </cell>
          <cell r="F2805" t="str">
            <v>包</v>
          </cell>
        </row>
        <row r="2806">
          <cell r="B2806" t="str">
            <v>河粉</v>
          </cell>
          <cell r="C2806" t="str">
            <v>東寶食品有限公司</v>
          </cell>
          <cell r="E2806" t="str">
            <v>東寶</v>
          </cell>
          <cell r="F2806" t="str">
            <v>KG</v>
          </cell>
        </row>
        <row r="2807">
          <cell r="B2807" t="str">
            <v>N乾河粉</v>
          </cell>
          <cell r="E2807" t="str">
            <v>現購王哥</v>
          </cell>
          <cell r="F2807" t="str">
            <v>包</v>
          </cell>
        </row>
        <row r="2808">
          <cell r="B2808" t="str">
            <v>乾河粉</v>
          </cell>
          <cell r="D2808" t="str">
            <v>500G/包</v>
          </cell>
          <cell r="E2808" t="str">
            <v>全國</v>
          </cell>
          <cell r="F2808" t="str">
            <v>包</v>
          </cell>
        </row>
        <row r="2809">
          <cell r="B2809" t="str">
            <v>粿仔條</v>
          </cell>
          <cell r="C2809" t="str">
            <v>東寶食品有限公司</v>
          </cell>
          <cell r="E2809" t="str">
            <v>東寶</v>
          </cell>
          <cell r="F2809" t="str">
            <v>KG</v>
          </cell>
        </row>
        <row r="2810">
          <cell r="B2810" t="str">
            <v>黑糖豆沙包</v>
          </cell>
          <cell r="C2810" t="str">
            <v>南山食品廠</v>
          </cell>
          <cell r="D2810" t="str">
            <v>12入</v>
          </cell>
          <cell r="E2810" t="str">
            <v>太順</v>
          </cell>
          <cell r="F2810" t="str">
            <v>包</v>
          </cell>
        </row>
        <row r="2811">
          <cell r="B2811" t="str">
            <v>蔥花捲6入(南山</v>
          </cell>
          <cell r="C2811" t="str">
            <v>南山食品廠</v>
          </cell>
          <cell r="D2811" t="str">
            <v>6入/包</v>
          </cell>
          <cell r="E2811" t="str">
            <v>太順</v>
          </cell>
          <cell r="F2811" t="str">
            <v>包</v>
          </cell>
        </row>
        <row r="2812">
          <cell r="B2812" t="str">
            <v>南山花捲(甜</v>
          </cell>
          <cell r="C2812" t="str">
            <v>南山食品廠</v>
          </cell>
          <cell r="E2812" t="str">
            <v>太順</v>
          </cell>
          <cell r="F2812" t="str">
            <v>個</v>
          </cell>
        </row>
        <row r="2813">
          <cell r="B2813" t="str">
            <v>銀絲花卷(白</v>
          </cell>
          <cell r="C2813" t="str">
            <v>南山食品廠</v>
          </cell>
          <cell r="D2813" t="str">
            <v>90G</v>
          </cell>
          <cell r="E2813" t="str">
            <v>太順</v>
          </cell>
          <cell r="F2813" t="str">
            <v>個</v>
          </cell>
        </row>
        <row r="2814">
          <cell r="B2814" t="str">
            <v>N龍鳳鮮肉包65G</v>
          </cell>
          <cell r="C2814" t="str">
            <v>台灣欣榮食品股份有限公司</v>
          </cell>
          <cell r="D2814" t="str">
            <v>30入/包</v>
          </cell>
          <cell r="E2814" t="str">
            <v>祥亮</v>
          </cell>
          <cell r="F2814" t="str">
            <v>個</v>
          </cell>
          <cell r="H2814" t="str">
            <v>CAS台灣優良農產品</v>
          </cell>
          <cell r="I2814" t="str">
            <v>023108</v>
          </cell>
        </row>
        <row r="2815">
          <cell r="B2815" t="str">
            <v>N龍鳳鮮肉包30G</v>
          </cell>
          <cell r="C2815" t="str">
            <v>台灣欣榮食品股份有限公司</v>
          </cell>
          <cell r="D2815" t="str">
            <v>40粒/包</v>
          </cell>
          <cell r="E2815" t="str">
            <v>祥亮</v>
          </cell>
          <cell r="F2815" t="str">
            <v>個</v>
          </cell>
          <cell r="H2815" t="str">
            <v>CAS台灣優良農產品</v>
          </cell>
          <cell r="I2815" t="str">
            <v>023108</v>
          </cell>
        </row>
        <row r="2816">
          <cell r="B2816" t="str">
            <v>N龍鳳芋泥包30G</v>
          </cell>
          <cell r="C2816" t="str">
            <v>台灣欣榮食品股份有限公司</v>
          </cell>
          <cell r="D2816" t="str">
            <v>40粒/包</v>
          </cell>
          <cell r="E2816" t="str">
            <v>祥亮</v>
          </cell>
          <cell r="F2816" t="str">
            <v>個</v>
          </cell>
          <cell r="H2816" t="str">
            <v>CAS台灣優良農產品</v>
          </cell>
          <cell r="I2816" t="str">
            <v>023118</v>
          </cell>
        </row>
        <row r="2817">
          <cell r="B2817" t="str">
            <v>N龍鳳小籠湯包</v>
          </cell>
          <cell r="C2817" t="str">
            <v>欣冠食品股份有限公司</v>
          </cell>
          <cell r="D2817" t="str">
            <v>25g*100入</v>
          </cell>
          <cell r="E2817" t="str">
            <v>祥亮</v>
          </cell>
          <cell r="F2817" t="str">
            <v>包</v>
          </cell>
        </row>
        <row r="2818">
          <cell r="B2818" t="str">
            <v>禎祥造型包</v>
          </cell>
          <cell r="D2818" t="str">
            <v>10入/包</v>
          </cell>
          <cell r="E2818" t="str">
            <v>祥亮</v>
          </cell>
          <cell r="F2818" t="str">
            <v>包</v>
          </cell>
        </row>
        <row r="2819">
          <cell r="B2819" t="str">
            <v>N晶鈺奶黃包65G</v>
          </cell>
          <cell r="E2819" t="str">
            <v>祥亮</v>
          </cell>
          <cell r="F2819" t="str">
            <v>個</v>
          </cell>
        </row>
        <row r="2820">
          <cell r="B2820" t="str">
            <v>晶鈺芝麻包65G</v>
          </cell>
          <cell r="E2820" t="str">
            <v>祥亮</v>
          </cell>
          <cell r="F2820" t="str">
            <v>個</v>
          </cell>
          <cell r="H2820" t="str">
            <v>CAS台灣優良農產品</v>
          </cell>
          <cell r="I2820" t="str">
            <v>028503</v>
          </cell>
        </row>
        <row r="2821">
          <cell r="B2821" t="str">
            <v>晶鈺芋泥包65G</v>
          </cell>
          <cell r="E2821" t="str">
            <v>祥亮</v>
          </cell>
          <cell r="F2821" t="str">
            <v>個</v>
          </cell>
          <cell r="H2821" t="str">
            <v>CAS台灣優良農產品</v>
          </cell>
          <cell r="I2821" t="str">
            <v>028503</v>
          </cell>
        </row>
        <row r="2822">
          <cell r="B2822" t="str">
            <v>晶鈺豆沙包65G</v>
          </cell>
          <cell r="E2822" t="str">
            <v>祥亮</v>
          </cell>
          <cell r="F2822" t="str">
            <v>個</v>
          </cell>
          <cell r="H2822" t="str">
            <v>CAS台灣優良農產品</v>
          </cell>
          <cell r="I2822" t="str">
            <v>028503</v>
          </cell>
        </row>
        <row r="2823">
          <cell r="B2823" t="str">
            <v>N晶鈺竹筍包65G</v>
          </cell>
          <cell r="E2823" t="str">
            <v>祥亮</v>
          </cell>
          <cell r="F2823" t="str">
            <v>個</v>
          </cell>
          <cell r="H2823" t="str">
            <v>CAS台灣優良農產品</v>
          </cell>
          <cell r="I2823" t="str">
            <v>028503</v>
          </cell>
        </row>
        <row r="2824">
          <cell r="B2824" t="str">
            <v>香筍包</v>
          </cell>
          <cell r="C2824" t="str">
            <v>南山食品廠</v>
          </cell>
          <cell r="E2824" t="str">
            <v>太順</v>
          </cell>
          <cell r="F2824" t="str">
            <v>個</v>
          </cell>
        </row>
        <row r="2825">
          <cell r="B2825" t="str">
            <v>晶鈺鮮肉包65G</v>
          </cell>
          <cell r="D2825" t="str">
            <v>20個/包</v>
          </cell>
          <cell r="E2825" t="str">
            <v>巨富</v>
          </cell>
          <cell r="F2825" t="str">
            <v>個</v>
          </cell>
          <cell r="H2825" t="str">
            <v>CAS台灣優良農產品</v>
          </cell>
          <cell r="I2825" t="str">
            <v>028503</v>
          </cell>
        </row>
        <row r="2826">
          <cell r="B2826" t="str">
            <v>晶鈺竹筍包65G</v>
          </cell>
          <cell r="D2826" t="str">
            <v>20個/包</v>
          </cell>
          <cell r="E2826" t="str">
            <v>巨富</v>
          </cell>
          <cell r="F2826" t="str">
            <v>個</v>
          </cell>
          <cell r="H2826" t="str">
            <v>CAS台灣優良農產品</v>
          </cell>
          <cell r="I2826" t="str">
            <v>028503</v>
          </cell>
        </row>
        <row r="2827">
          <cell r="B2827" t="str">
            <v>大家筍香包65G</v>
          </cell>
          <cell r="C2827" t="str">
            <v>金御園食品實業股份有限公司</v>
          </cell>
          <cell r="D2827" t="str">
            <v>CAS</v>
          </cell>
          <cell r="E2827" t="str">
            <v>祥亮</v>
          </cell>
          <cell r="F2827" t="str">
            <v>個</v>
          </cell>
          <cell r="H2827" t="str">
            <v>CAS台灣優良農產品</v>
          </cell>
          <cell r="I2827" t="str">
            <v>020203</v>
          </cell>
        </row>
        <row r="2828">
          <cell r="B2828" t="str">
            <v>大家高麗菜包</v>
          </cell>
          <cell r="C2828" t="str">
            <v>金御園食品實業股份有限公司</v>
          </cell>
          <cell r="D2828" t="str">
            <v>CAS</v>
          </cell>
          <cell r="E2828" t="str">
            <v>祥亮</v>
          </cell>
          <cell r="F2828" t="str">
            <v>個</v>
          </cell>
          <cell r="H2828" t="str">
            <v>CAS台灣優良農產品</v>
          </cell>
          <cell r="I2828" t="str">
            <v>020202</v>
          </cell>
        </row>
        <row r="2829">
          <cell r="B2829" t="str">
            <v>大家叉燒包50G</v>
          </cell>
          <cell r="C2829" t="str">
            <v>台灣欣榮食品股份有限公司</v>
          </cell>
          <cell r="D2829" t="str">
            <v>CAS</v>
          </cell>
          <cell r="E2829" t="str">
            <v>祥亮</v>
          </cell>
          <cell r="F2829" t="str">
            <v>個</v>
          </cell>
          <cell r="H2829" t="str">
            <v>CAS台灣優良農產品</v>
          </cell>
          <cell r="I2829" t="str">
            <v>023116</v>
          </cell>
        </row>
        <row r="2830">
          <cell r="B2830" t="str">
            <v>大家奶皇包65G</v>
          </cell>
          <cell r="D2830" t="str">
            <v>30入/包</v>
          </cell>
          <cell r="E2830" t="str">
            <v>祥亮</v>
          </cell>
          <cell r="F2830" t="str">
            <v>個</v>
          </cell>
        </row>
        <row r="2831">
          <cell r="B2831" t="str">
            <v>雜糧饅頭(大</v>
          </cell>
          <cell r="C2831" t="str">
            <v>南山食品廠</v>
          </cell>
          <cell r="D2831" t="str">
            <v>包/6入</v>
          </cell>
          <cell r="E2831" t="str">
            <v>太順</v>
          </cell>
          <cell r="F2831" t="str">
            <v>個</v>
          </cell>
        </row>
        <row r="2832">
          <cell r="B2832" t="str">
            <v>雜糧饅頭(小</v>
          </cell>
          <cell r="C2832" t="str">
            <v>南山食品廠</v>
          </cell>
          <cell r="D2832" t="str">
            <v>12入</v>
          </cell>
          <cell r="E2832" t="str">
            <v>太順</v>
          </cell>
          <cell r="F2832" t="str">
            <v>個</v>
          </cell>
        </row>
        <row r="2833">
          <cell r="B2833" t="str">
            <v>N福州包</v>
          </cell>
          <cell r="C2833" t="str">
            <v>奇巧調理食品</v>
          </cell>
          <cell r="D2833" t="str">
            <v>約49入</v>
          </cell>
          <cell r="E2833" t="str">
            <v>味鴻</v>
          </cell>
          <cell r="F2833" t="str">
            <v>包</v>
          </cell>
        </row>
        <row r="2834">
          <cell r="B2834" t="str">
            <v>豬血糕300G</v>
          </cell>
          <cell r="C2834" t="str">
            <v>元宜州食品有限公司</v>
          </cell>
          <cell r="D2834" t="str">
            <v>0.3K/包</v>
          </cell>
          <cell r="E2834" t="str">
            <v>品豐</v>
          </cell>
          <cell r="F2834" t="str">
            <v>包</v>
          </cell>
        </row>
        <row r="2835">
          <cell r="B2835" t="str">
            <v>豬血糕1.5K</v>
          </cell>
          <cell r="C2835" t="str">
            <v>元宜州食品有限公司</v>
          </cell>
          <cell r="D2835" t="str">
            <v>1.5k/包</v>
          </cell>
          <cell r="E2835" t="str">
            <v>品豐</v>
          </cell>
          <cell r="F2835" t="str">
            <v>包</v>
          </cell>
        </row>
        <row r="2836">
          <cell r="B2836" t="str">
            <v>豬血糕600G</v>
          </cell>
          <cell r="C2836" t="str">
            <v>元宜州食品有限公司</v>
          </cell>
          <cell r="D2836" t="str">
            <v>600g/包</v>
          </cell>
          <cell r="E2836" t="str">
            <v>品豐</v>
          </cell>
          <cell r="F2836" t="str">
            <v>包</v>
          </cell>
        </row>
        <row r="2837">
          <cell r="B2837" t="str">
            <v>豬血糕</v>
          </cell>
          <cell r="C2837" t="str">
            <v>元宜州食品有限公司</v>
          </cell>
          <cell r="E2837" t="str">
            <v>品豐</v>
          </cell>
          <cell r="F2837" t="str">
            <v>KG</v>
          </cell>
        </row>
        <row r="2838">
          <cell r="B2838" t="str">
            <v>豬血糕丁CAS</v>
          </cell>
          <cell r="C2838" t="str">
            <v>如記食品有限公司</v>
          </cell>
          <cell r="E2838" t="str">
            <v>品豐</v>
          </cell>
          <cell r="F2838" t="str">
            <v>KG</v>
          </cell>
          <cell r="H2838" t="str">
            <v>CAS台灣優良農產品</v>
          </cell>
          <cell r="I2838" t="str">
            <v>026702</v>
          </cell>
        </row>
        <row r="2839">
          <cell r="B2839" t="str">
            <v>豬血糕丁CAS(包</v>
          </cell>
          <cell r="D2839" t="str">
            <v>3k/包</v>
          </cell>
          <cell r="E2839" t="str">
            <v>家騏</v>
          </cell>
          <cell r="F2839" t="str">
            <v>包</v>
          </cell>
          <cell r="H2839" t="str">
            <v>CAS台灣優良農產品</v>
          </cell>
          <cell r="I2839" t="str">
            <v>026702</v>
          </cell>
        </row>
        <row r="2840">
          <cell r="B2840" t="str">
            <v>N龍鳳芋泥包65G</v>
          </cell>
          <cell r="C2840" t="str">
            <v>台灣欣榮食品股份有限公司</v>
          </cell>
          <cell r="D2840" t="str">
            <v>30入/包</v>
          </cell>
          <cell r="E2840" t="str">
            <v>祥亮</v>
          </cell>
          <cell r="F2840" t="str">
            <v>個</v>
          </cell>
          <cell r="H2840" t="str">
            <v>CAS台灣優良農產品</v>
          </cell>
          <cell r="I2840" t="str">
            <v>023118</v>
          </cell>
        </row>
        <row r="2841">
          <cell r="B2841" t="str">
            <v>奇美小饅頭雞蛋</v>
          </cell>
          <cell r="C2841" t="str">
            <v>奇美食品股份有限公司</v>
          </cell>
          <cell r="D2841" t="str">
            <v>40入/20G</v>
          </cell>
          <cell r="E2841" t="str">
            <v>冠晟</v>
          </cell>
          <cell r="F2841" t="str">
            <v>個</v>
          </cell>
        </row>
        <row r="2842">
          <cell r="B2842" t="str">
            <v>迷你黃金捲40G</v>
          </cell>
          <cell r="C2842" t="str">
            <v>欣冠食品股份有限公司</v>
          </cell>
          <cell r="D2842" t="str">
            <v>30入/包</v>
          </cell>
          <cell r="E2842" t="str">
            <v>祥亮</v>
          </cell>
          <cell r="F2842" t="str">
            <v>個</v>
          </cell>
        </row>
        <row r="2843">
          <cell r="B2843" t="str">
            <v>N龍鳳豆沙包65G</v>
          </cell>
          <cell r="C2843" t="str">
            <v>台灣欣榮食品股份有限公司</v>
          </cell>
          <cell r="D2843" t="str">
            <v>30入/包</v>
          </cell>
          <cell r="E2843" t="str">
            <v>祥亮</v>
          </cell>
          <cell r="F2843" t="str">
            <v>個</v>
          </cell>
          <cell r="H2843" t="str">
            <v>CAS台灣優良農產品</v>
          </cell>
          <cell r="I2843" t="str">
            <v>023117</v>
          </cell>
        </row>
        <row r="2844">
          <cell r="B2844" t="str">
            <v>紅豆雜糧包</v>
          </cell>
          <cell r="C2844" t="str">
            <v>南山食品廠</v>
          </cell>
          <cell r="E2844" t="str">
            <v>太順</v>
          </cell>
          <cell r="F2844" t="str">
            <v>個</v>
          </cell>
        </row>
        <row r="2845">
          <cell r="B2845" t="str">
            <v>龍鳳銀絲捲40G</v>
          </cell>
          <cell r="C2845" t="str">
            <v>欣冠食品股份有限公司</v>
          </cell>
          <cell r="D2845" t="str">
            <v>50入/包</v>
          </cell>
          <cell r="E2845" t="str">
            <v>祥亮</v>
          </cell>
          <cell r="F2845" t="str">
            <v>個</v>
          </cell>
        </row>
        <row r="2846">
          <cell r="B2846" t="str">
            <v>豆沙包</v>
          </cell>
          <cell r="C2846" t="str">
            <v>南山食品廠</v>
          </cell>
          <cell r="D2846" t="str">
            <v>45G/10入</v>
          </cell>
          <cell r="E2846" t="str">
            <v>太順</v>
          </cell>
          <cell r="F2846" t="str">
            <v>個</v>
          </cell>
        </row>
        <row r="2847">
          <cell r="B2847" t="str">
            <v>銀絲卷12入(小</v>
          </cell>
          <cell r="C2847" t="str">
            <v>南山食品廠</v>
          </cell>
          <cell r="D2847" t="str">
            <v>包/12入</v>
          </cell>
          <cell r="E2847" t="str">
            <v>太順</v>
          </cell>
          <cell r="F2847" t="str">
            <v>包</v>
          </cell>
        </row>
        <row r="2848">
          <cell r="B2848" t="str">
            <v>龍鳳銀絲卷70G</v>
          </cell>
          <cell r="C2848" t="str">
            <v>欣冠食品股份有限公司</v>
          </cell>
          <cell r="D2848" t="str">
            <v>25入/包</v>
          </cell>
          <cell r="E2848" t="str">
            <v>祥亮</v>
          </cell>
          <cell r="F2848" t="str">
            <v>個</v>
          </cell>
        </row>
        <row r="2849">
          <cell r="B2849" t="str">
            <v>銀絲捲(大</v>
          </cell>
          <cell r="C2849" t="str">
            <v>南山食品廠</v>
          </cell>
          <cell r="D2849" t="str">
            <v>5入/包</v>
          </cell>
          <cell r="E2849" t="str">
            <v>太順</v>
          </cell>
          <cell r="F2849" t="str">
            <v>個</v>
          </cell>
        </row>
        <row r="2850">
          <cell r="B2850" t="str">
            <v>桂冠銀絲捲70G</v>
          </cell>
          <cell r="C2850" t="str">
            <v>桂冠實業股份有限公司</v>
          </cell>
          <cell r="D2850" t="str">
            <v>70G</v>
          </cell>
          <cell r="E2850" t="str">
            <v>桂冠</v>
          </cell>
          <cell r="F2850" t="str">
            <v>個</v>
          </cell>
        </row>
        <row r="2851">
          <cell r="B2851" t="str">
            <v>龍鳳牛奶饅頭</v>
          </cell>
          <cell r="C2851" t="str">
            <v>欣冠食品股份有限公司</v>
          </cell>
          <cell r="D2851" t="str">
            <v>70G*25粒</v>
          </cell>
          <cell r="E2851" t="str">
            <v>祥亮</v>
          </cell>
          <cell r="F2851" t="str">
            <v>個</v>
          </cell>
        </row>
        <row r="2852">
          <cell r="B2852" t="str">
            <v>桂冠芝麻包30G</v>
          </cell>
          <cell r="C2852" t="str">
            <v>桂冠實業股份有限公司</v>
          </cell>
          <cell r="D2852" t="str">
            <v>50入/包</v>
          </cell>
          <cell r="E2852" t="str">
            <v>桂冠</v>
          </cell>
          <cell r="F2852" t="str">
            <v>個</v>
          </cell>
        </row>
        <row r="2853">
          <cell r="B2853" t="str">
            <v>迷你銀絲捲40G</v>
          </cell>
          <cell r="C2853" t="str">
            <v>欣冠食品股份有限公司</v>
          </cell>
          <cell r="D2853" t="str">
            <v>40G*50粒</v>
          </cell>
          <cell r="E2853" t="str">
            <v>祥亮</v>
          </cell>
          <cell r="F2853" t="str">
            <v>個</v>
          </cell>
        </row>
        <row r="2854">
          <cell r="B2854" t="str">
            <v>桂冠奶皇包30G</v>
          </cell>
          <cell r="C2854" t="str">
            <v>桂冠實業股份有限公司</v>
          </cell>
          <cell r="D2854" t="str">
            <v>50入/包</v>
          </cell>
          <cell r="E2854" t="str">
            <v>桂冠</v>
          </cell>
          <cell r="F2854" t="str">
            <v>個</v>
          </cell>
          <cell r="H2854" t="str">
            <v>CAS台灣優良農產品</v>
          </cell>
          <cell r="I2854" t="str">
            <v>021446</v>
          </cell>
        </row>
        <row r="2855">
          <cell r="B2855" t="str">
            <v>桂冠銀絲卷20G</v>
          </cell>
          <cell r="E2855" t="str">
            <v>桂冠</v>
          </cell>
          <cell r="F2855" t="str">
            <v>包</v>
          </cell>
        </row>
        <row r="2856">
          <cell r="B2856" t="str">
            <v>蘿蔔糕2.4K</v>
          </cell>
          <cell r="C2856" t="str">
            <v>滿記食品行</v>
          </cell>
          <cell r="E2856" t="str">
            <v>太順</v>
          </cell>
          <cell r="F2856" t="str">
            <v>條</v>
          </cell>
        </row>
        <row r="2857">
          <cell r="B2857" t="str">
            <v>蘿蔔糕100G(禎</v>
          </cell>
          <cell r="C2857" t="str">
            <v>禎祥食品工業股份有限公司</v>
          </cell>
          <cell r="D2857" t="str">
            <v>10片/包</v>
          </cell>
          <cell r="E2857" t="str">
            <v>祥亮</v>
          </cell>
          <cell r="F2857" t="str">
            <v>片</v>
          </cell>
        </row>
        <row r="2858">
          <cell r="B2858" t="str">
            <v>素翠玉捲</v>
          </cell>
          <cell r="C2858" t="str">
            <v>津悅食品有限公司</v>
          </cell>
          <cell r="D2858" t="str">
            <v>非基改</v>
          </cell>
          <cell r="E2858" t="str">
            <v>津悅</v>
          </cell>
          <cell r="F2858" t="str">
            <v>條</v>
          </cell>
        </row>
        <row r="2859">
          <cell r="B2859" t="str">
            <v>黑糖豆沙包6入</v>
          </cell>
          <cell r="C2859" t="str">
            <v>南山食品廠</v>
          </cell>
          <cell r="D2859" t="str">
            <v>6入/手工</v>
          </cell>
          <cell r="E2859" t="str">
            <v>太順</v>
          </cell>
          <cell r="F2859" t="str">
            <v>包</v>
          </cell>
        </row>
        <row r="2860">
          <cell r="B2860" t="str">
            <v>奇美鮮奶饅頭</v>
          </cell>
          <cell r="C2860" t="str">
            <v>奇美食品股份有限公司</v>
          </cell>
          <cell r="D2860" t="str">
            <v>20入/80G</v>
          </cell>
          <cell r="E2860" t="str">
            <v>祥亮</v>
          </cell>
          <cell r="F2860" t="str">
            <v>個</v>
          </cell>
          <cell r="H2860" t="str">
            <v>CAS台灣優良農產品</v>
          </cell>
          <cell r="I2860" t="str">
            <v>022428</v>
          </cell>
        </row>
        <row r="2861">
          <cell r="B2861" t="str">
            <v>奇美饅頭65G</v>
          </cell>
          <cell r="C2861" t="str">
            <v>奇美食品股份有限公司</v>
          </cell>
          <cell r="D2861" t="str">
            <v>25入65G</v>
          </cell>
          <cell r="E2861" t="str">
            <v>祥亮</v>
          </cell>
          <cell r="F2861" t="str">
            <v>個</v>
          </cell>
        </row>
        <row r="2862">
          <cell r="B2862" t="str">
            <v>奇美饅頭雙色</v>
          </cell>
          <cell r="C2862" t="str">
            <v>奇美食品股份有限公司</v>
          </cell>
          <cell r="D2862" t="str">
            <v>60G/15入</v>
          </cell>
          <cell r="E2862" t="str">
            <v>冠晟</v>
          </cell>
          <cell r="F2862" t="str">
            <v>個</v>
          </cell>
        </row>
        <row r="2863">
          <cell r="B2863" t="str">
            <v>N奇美蔥花捲</v>
          </cell>
          <cell r="C2863" t="str">
            <v>奇美食品股份有限公司</v>
          </cell>
          <cell r="D2863" t="str">
            <v>70g*10粒</v>
          </cell>
          <cell r="E2863" t="str">
            <v>冠晟</v>
          </cell>
          <cell r="F2863" t="str">
            <v>個</v>
          </cell>
        </row>
        <row r="2864">
          <cell r="B2864" t="str">
            <v>奇美雙色捲巧克</v>
          </cell>
          <cell r="D2864" t="str">
            <v>70g/個</v>
          </cell>
          <cell r="E2864" t="str">
            <v>冠晟</v>
          </cell>
          <cell r="F2864" t="str">
            <v>個</v>
          </cell>
        </row>
        <row r="2865">
          <cell r="B2865" t="str">
            <v>奇美雙色捲雞蛋</v>
          </cell>
          <cell r="D2865" t="str">
            <v>70g/個</v>
          </cell>
          <cell r="E2865" t="str">
            <v>冠晟</v>
          </cell>
          <cell r="F2865" t="str">
            <v>個</v>
          </cell>
        </row>
        <row r="2866">
          <cell r="B2866" t="str">
            <v>奇美蔥花捲</v>
          </cell>
          <cell r="D2866" t="str">
            <v>70g*10粒</v>
          </cell>
          <cell r="E2866" t="str">
            <v>巨富</v>
          </cell>
          <cell r="F2866" t="str">
            <v>包</v>
          </cell>
        </row>
        <row r="2867">
          <cell r="B2867" t="str">
            <v>N龍鳳芝麻包65G</v>
          </cell>
          <cell r="C2867" t="str">
            <v>欣冠食品股份有限公司</v>
          </cell>
          <cell r="D2867" t="str">
            <v>30入/包</v>
          </cell>
          <cell r="E2867" t="str">
            <v>祥亮</v>
          </cell>
          <cell r="F2867" t="str">
            <v>個</v>
          </cell>
          <cell r="H2867" t="str">
            <v>CAS台灣優良農產品</v>
          </cell>
          <cell r="I2867" t="str">
            <v>023107</v>
          </cell>
        </row>
        <row r="2868">
          <cell r="B2868" t="str">
            <v>三角御飯糰</v>
          </cell>
          <cell r="C2868" t="str">
            <v>統一企業股份有限公司</v>
          </cell>
          <cell r="E2868" t="str">
            <v>現購王哥</v>
          </cell>
          <cell r="F2868" t="str">
            <v>個</v>
          </cell>
        </row>
        <row r="2869">
          <cell r="B2869" t="str">
            <v>雙手捲(海陸</v>
          </cell>
          <cell r="E2869" t="str">
            <v>現購王哥</v>
          </cell>
          <cell r="F2869" t="str">
            <v>個</v>
          </cell>
        </row>
        <row r="2870">
          <cell r="B2870" t="str">
            <v>肉鬆飯糰</v>
          </cell>
          <cell r="E2870" t="str">
            <v>現購王哥</v>
          </cell>
          <cell r="F2870" t="str">
            <v>個</v>
          </cell>
        </row>
        <row r="2871">
          <cell r="B2871" t="str">
            <v>港式蘿蔔糕1.2K</v>
          </cell>
          <cell r="C2871" t="str">
            <v>曾記粿行</v>
          </cell>
          <cell r="D2871" t="str">
            <v>1.2KG/條</v>
          </cell>
          <cell r="E2871" t="str">
            <v>太順</v>
          </cell>
          <cell r="F2871" t="str">
            <v>條</v>
          </cell>
        </row>
        <row r="2872">
          <cell r="B2872" t="str">
            <v>素包子</v>
          </cell>
          <cell r="C2872" t="str">
            <v>南山食品廠</v>
          </cell>
          <cell r="E2872" t="str">
            <v>太順</v>
          </cell>
          <cell r="F2872" t="str">
            <v>個</v>
          </cell>
        </row>
        <row r="2873">
          <cell r="B2873" t="str">
            <v>明月冰卷10入</v>
          </cell>
          <cell r="C2873" t="str">
            <v>太順行</v>
          </cell>
          <cell r="E2873" t="str">
            <v>太順</v>
          </cell>
          <cell r="F2873" t="str">
            <v>盒</v>
          </cell>
        </row>
        <row r="2874">
          <cell r="B2874" t="str">
            <v>素包子(熱</v>
          </cell>
          <cell r="E2874" t="str">
            <v>現購雨宸</v>
          </cell>
          <cell r="F2874" t="str">
            <v>個</v>
          </cell>
        </row>
        <row r="2875">
          <cell r="B2875" t="str">
            <v>素饅頭(熱</v>
          </cell>
          <cell r="E2875" t="str">
            <v>現購雨宸</v>
          </cell>
          <cell r="F2875" t="str">
            <v>個</v>
          </cell>
        </row>
        <row r="2876">
          <cell r="B2876" t="str">
            <v>素黑糖饅頭(熱</v>
          </cell>
          <cell r="E2876" t="str">
            <v>現購雨宸</v>
          </cell>
          <cell r="F2876" t="str">
            <v>個</v>
          </cell>
        </row>
        <row r="2877">
          <cell r="B2877" t="str">
            <v>芋泥包(南山</v>
          </cell>
          <cell r="C2877" t="str">
            <v>南山食品廠</v>
          </cell>
          <cell r="D2877" t="str">
            <v>10入/包</v>
          </cell>
          <cell r="E2877" t="str">
            <v>太順</v>
          </cell>
          <cell r="F2877" t="str">
            <v>個</v>
          </cell>
        </row>
        <row r="2878">
          <cell r="B2878" t="str">
            <v>芋頭糕2.4K</v>
          </cell>
          <cell r="C2878" t="str">
            <v>滿記食品行</v>
          </cell>
          <cell r="E2878" t="str">
            <v>太順</v>
          </cell>
          <cell r="F2878" t="str">
            <v>條</v>
          </cell>
        </row>
        <row r="2879">
          <cell r="B2879" t="str">
            <v>蘿蔔糕1.5K</v>
          </cell>
          <cell r="C2879" t="str">
            <v>梅花鄉食品行</v>
          </cell>
          <cell r="D2879" t="str">
            <v>真空包</v>
          </cell>
          <cell r="E2879" t="str">
            <v>太順</v>
          </cell>
          <cell r="F2879" t="str">
            <v>條</v>
          </cell>
        </row>
        <row r="2880">
          <cell r="B2880" t="str">
            <v>山東饅頭</v>
          </cell>
          <cell r="C2880" t="str">
            <v>南山食品廠</v>
          </cell>
          <cell r="D2880" t="str">
            <v>6入/包</v>
          </cell>
          <cell r="E2880" t="str">
            <v>太順</v>
          </cell>
          <cell r="F2880" t="str">
            <v>個</v>
          </cell>
        </row>
        <row r="2881">
          <cell r="B2881" t="str">
            <v>芋頭饅頭(大</v>
          </cell>
          <cell r="C2881" t="str">
            <v>南山食品廠</v>
          </cell>
          <cell r="D2881" t="str">
            <v>10PCS</v>
          </cell>
          <cell r="E2881" t="str">
            <v>太順</v>
          </cell>
          <cell r="F2881" t="str">
            <v>個</v>
          </cell>
        </row>
        <row r="2882">
          <cell r="B2882" t="str">
            <v>N肉圓</v>
          </cell>
          <cell r="C2882" t="str">
            <v>太順行</v>
          </cell>
          <cell r="D2882" t="str">
            <v>3個/盒</v>
          </cell>
          <cell r="E2882" t="str">
            <v>太順</v>
          </cell>
          <cell r="F2882" t="str">
            <v>個</v>
          </cell>
        </row>
        <row r="2883">
          <cell r="B2883" t="str">
            <v>N桂冠肉圓</v>
          </cell>
          <cell r="C2883" t="str">
            <v>欣冠食品股份有限公司</v>
          </cell>
          <cell r="D2883" t="str">
            <v>70G*30個</v>
          </cell>
          <cell r="E2883" t="str">
            <v>桂冠</v>
          </cell>
          <cell r="F2883" t="str">
            <v>個</v>
          </cell>
        </row>
        <row r="2884">
          <cell r="B2884" t="str">
            <v>高麗菜捲(禹昌</v>
          </cell>
          <cell r="C2884" t="str">
            <v>禹昌冷凍食品</v>
          </cell>
          <cell r="E2884" t="str">
            <v>祥亮</v>
          </cell>
          <cell r="F2884" t="str">
            <v>條</v>
          </cell>
        </row>
        <row r="2885">
          <cell r="B2885" t="str">
            <v>N桂冠巧之燒</v>
          </cell>
          <cell r="C2885" t="str">
            <v>欣冠食品股份有限公司</v>
          </cell>
          <cell r="D2885" t="str">
            <v>120g/盒</v>
          </cell>
          <cell r="E2885" t="str">
            <v>桂冠</v>
          </cell>
          <cell r="F2885" t="str">
            <v>盒</v>
          </cell>
        </row>
        <row r="2886">
          <cell r="B2886" t="str">
            <v>卡好水餃</v>
          </cell>
          <cell r="C2886" t="str">
            <v>台灣欣榮食品股份有限公司</v>
          </cell>
          <cell r="D2886" t="str">
            <v>1包/100粒</v>
          </cell>
          <cell r="E2886" t="str">
            <v>桂冠</v>
          </cell>
          <cell r="F2886" t="str">
            <v>包</v>
          </cell>
        </row>
        <row r="2887">
          <cell r="B2887" t="str">
            <v>桂冠餛飩12入</v>
          </cell>
          <cell r="C2887" t="str">
            <v>桂冠實業股份有限公司</v>
          </cell>
          <cell r="D2887" t="str">
            <v>盒/12入</v>
          </cell>
          <cell r="E2887" t="str">
            <v>桂冠</v>
          </cell>
          <cell r="F2887" t="str">
            <v>盒</v>
          </cell>
        </row>
        <row r="2888">
          <cell r="B2888" t="str">
            <v>N桂冠餛飩30入</v>
          </cell>
          <cell r="C2888" t="str">
            <v>桂冠實業股份有限公司</v>
          </cell>
          <cell r="D2888" t="str">
            <v>30入/盒</v>
          </cell>
          <cell r="E2888" t="str">
            <v>桂冠</v>
          </cell>
          <cell r="F2888" t="str">
            <v>盒</v>
          </cell>
        </row>
        <row r="2889">
          <cell r="B2889" t="str">
            <v>桂冠鮮蝦雲吞</v>
          </cell>
          <cell r="C2889" t="str">
            <v>桂冠實業股份有限公司</v>
          </cell>
          <cell r="D2889" t="str">
            <v>8入/盒</v>
          </cell>
          <cell r="E2889" t="str">
            <v>桂冠</v>
          </cell>
          <cell r="F2889" t="str">
            <v>盒</v>
          </cell>
        </row>
        <row r="2890">
          <cell r="B2890" t="str">
            <v>N桂冠餛飩</v>
          </cell>
          <cell r="C2890" t="str">
            <v>桂冠實業股份有限公司</v>
          </cell>
          <cell r="D2890" t="str">
            <v>盒/30入</v>
          </cell>
          <cell r="E2890" t="str">
            <v>桂冠</v>
          </cell>
          <cell r="F2890" t="str">
            <v>個</v>
          </cell>
        </row>
        <row r="2891">
          <cell r="B2891" t="str">
            <v>桂冠餛飩(業</v>
          </cell>
          <cell r="D2891" t="str">
            <v>12入/盒</v>
          </cell>
          <cell r="E2891" t="str">
            <v>桂冠</v>
          </cell>
          <cell r="F2891" t="str">
            <v>盒</v>
          </cell>
          <cell r="H2891" t="str">
            <v>CAS台灣優良農產品</v>
          </cell>
        </row>
        <row r="2892">
          <cell r="B2892" t="str">
            <v>N龍鳳雲吞24入</v>
          </cell>
          <cell r="C2892" t="str">
            <v>台灣欣榮食品股份有限公司</v>
          </cell>
          <cell r="D2892" t="str">
            <v>盒/24入</v>
          </cell>
          <cell r="E2892" t="str">
            <v>現購王哥</v>
          </cell>
          <cell r="F2892" t="str">
            <v>盒</v>
          </cell>
        </row>
        <row r="2893">
          <cell r="B2893" t="str">
            <v>N龍鳳餛飩24入</v>
          </cell>
          <cell r="C2893" t="str">
            <v>台灣欣榮食品股份有限公司</v>
          </cell>
          <cell r="D2893" t="str">
            <v>24入/盒</v>
          </cell>
          <cell r="E2893" t="str">
            <v>現購王哥</v>
          </cell>
          <cell r="F2893" t="str">
            <v>盒</v>
          </cell>
        </row>
        <row r="2894">
          <cell r="B2894" t="str">
            <v>桂冠魚餃10入</v>
          </cell>
          <cell r="C2894" t="str">
            <v>桂冠實業股份有限公司</v>
          </cell>
          <cell r="D2894" t="str">
            <v>10條/盒</v>
          </cell>
          <cell r="E2894" t="str">
            <v>桂冠</v>
          </cell>
          <cell r="F2894" t="str">
            <v>盒</v>
          </cell>
        </row>
        <row r="2895">
          <cell r="B2895" t="str">
            <v>魚餃</v>
          </cell>
          <cell r="C2895" t="str">
            <v>台灣欣榮食品股份有限公司</v>
          </cell>
          <cell r="D2895" t="str">
            <v>約85粒/K</v>
          </cell>
          <cell r="E2895" t="str">
            <v>品豐</v>
          </cell>
          <cell r="F2895" t="str">
            <v>KG</v>
          </cell>
        </row>
        <row r="2896">
          <cell r="B2896" t="str">
            <v>蛋餃</v>
          </cell>
          <cell r="C2896" t="str">
            <v>台灣欣榮食品股份有限公司</v>
          </cell>
          <cell r="E2896" t="str">
            <v>品豐</v>
          </cell>
          <cell r="F2896" t="str">
            <v>盒</v>
          </cell>
        </row>
        <row r="2897">
          <cell r="B2897" t="str">
            <v>花枝餃</v>
          </cell>
          <cell r="C2897" t="str">
            <v>台灣欣榮食品股份有限公司</v>
          </cell>
          <cell r="E2897" t="str">
            <v>品豐</v>
          </cell>
          <cell r="F2897" t="str">
            <v>盒</v>
          </cell>
        </row>
        <row r="2898">
          <cell r="B2898" t="str">
            <v>魚豆腐</v>
          </cell>
          <cell r="C2898" t="str">
            <v>耀集食品</v>
          </cell>
          <cell r="E2898" t="str">
            <v>品豐</v>
          </cell>
          <cell r="F2898" t="str">
            <v>KG</v>
          </cell>
        </row>
        <row r="2899">
          <cell r="B2899" t="str">
            <v>桂冠魚子球</v>
          </cell>
          <cell r="C2899" t="str">
            <v>桂冠實業股份有限公司</v>
          </cell>
          <cell r="D2899" t="str">
            <v>120g/盒</v>
          </cell>
          <cell r="E2899" t="str">
            <v>桂冠</v>
          </cell>
          <cell r="F2899" t="str">
            <v>盒</v>
          </cell>
        </row>
        <row r="2900">
          <cell r="B2900" t="str">
            <v>奇美家鄉鮮肉包</v>
          </cell>
          <cell r="D2900" t="str">
            <v>65G/個</v>
          </cell>
          <cell r="E2900" t="str">
            <v>祥亮</v>
          </cell>
          <cell r="F2900" t="str">
            <v>個</v>
          </cell>
        </row>
        <row r="2901">
          <cell r="B2901" t="str">
            <v>蘿蔔糕(青花菜</v>
          </cell>
          <cell r="D2901" t="str">
            <v>祥亮</v>
          </cell>
          <cell r="E2901" t="str">
            <v>祥亮</v>
          </cell>
          <cell r="F2901" t="str">
            <v>片</v>
          </cell>
        </row>
        <row r="2902">
          <cell r="B2902" t="str">
            <v>蘿蔔糕(蝦米</v>
          </cell>
          <cell r="D2902" t="str">
            <v>強匠</v>
          </cell>
          <cell r="E2902" t="str">
            <v>現購</v>
          </cell>
          <cell r="F2902" t="str">
            <v>片</v>
          </cell>
        </row>
        <row r="2903">
          <cell r="B2903" t="str">
            <v>桂冠蝦餃10入</v>
          </cell>
          <cell r="C2903" t="str">
            <v>桂冠實業股份有限公司</v>
          </cell>
          <cell r="D2903" t="str">
            <v>10入/盒</v>
          </cell>
          <cell r="E2903" t="str">
            <v>桂冠</v>
          </cell>
          <cell r="F2903" t="str">
            <v>盒</v>
          </cell>
        </row>
        <row r="2904">
          <cell r="B2904" t="str">
            <v>蝦餃</v>
          </cell>
          <cell r="C2904" t="str">
            <v>台灣欣榮食品股份有限公司</v>
          </cell>
          <cell r="D2904" t="str">
            <v>約72粒/K</v>
          </cell>
          <cell r="E2904" t="str">
            <v>品豐</v>
          </cell>
          <cell r="F2904" t="str">
            <v>KG</v>
          </cell>
        </row>
        <row r="2905">
          <cell r="B2905" t="str">
            <v>桂冠燕餃</v>
          </cell>
          <cell r="C2905" t="str">
            <v>桂冠實業股份有限公司</v>
          </cell>
          <cell r="D2905" t="str">
            <v>盒/110G</v>
          </cell>
          <cell r="E2905" t="str">
            <v>桂冠</v>
          </cell>
          <cell r="F2905" t="str">
            <v>盒</v>
          </cell>
        </row>
        <row r="2906">
          <cell r="B2906" t="str">
            <v>桂冠香菇餃</v>
          </cell>
          <cell r="C2906" t="str">
            <v>桂冠實業股份有限公司</v>
          </cell>
          <cell r="D2906" t="str">
            <v>盒/120G</v>
          </cell>
          <cell r="E2906" t="str">
            <v>桂冠</v>
          </cell>
          <cell r="F2906" t="str">
            <v>盒</v>
          </cell>
        </row>
        <row r="2907">
          <cell r="B2907" t="str">
            <v>冰烤地瓜3K</v>
          </cell>
          <cell r="C2907" t="str">
            <v>保証責任雲林縣水林雜糧生產合作社</v>
          </cell>
          <cell r="E2907" t="str">
            <v>祥亮</v>
          </cell>
          <cell r="F2907" t="str">
            <v>包</v>
          </cell>
        </row>
        <row r="2908">
          <cell r="B2908" t="str">
            <v>冰烤地瓜1K</v>
          </cell>
          <cell r="C2908" t="str">
            <v>保証責任雲林縣水林雜糧生產合作社</v>
          </cell>
          <cell r="E2908" t="str">
            <v>祥亮</v>
          </cell>
          <cell r="F2908" t="str">
            <v>包</v>
          </cell>
        </row>
        <row r="2909">
          <cell r="B2909" t="str">
            <v>冰烤地瓜(產</v>
          </cell>
          <cell r="D2909" t="str">
            <v>3k/包</v>
          </cell>
          <cell r="E2909" t="str">
            <v>現購</v>
          </cell>
          <cell r="F2909" t="str">
            <v>包</v>
          </cell>
        </row>
        <row r="2910">
          <cell r="B2910" t="str">
            <v>桂冠花枝餃10入</v>
          </cell>
          <cell r="C2910" t="str">
            <v>桂冠實業股份有限公司</v>
          </cell>
          <cell r="D2910" t="str">
            <v>10條/盒</v>
          </cell>
          <cell r="E2910" t="str">
            <v>桂冠</v>
          </cell>
          <cell r="F2910" t="str">
            <v>盒</v>
          </cell>
        </row>
        <row r="2911">
          <cell r="B2911" t="str">
            <v>N蔥油餅6入(巧好</v>
          </cell>
          <cell r="C2911" t="str">
            <v>七品蓮有限公司</v>
          </cell>
          <cell r="D2911" t="str">
            <v>6入</v>
          </cell>
          <cell r="E2911" t="str">
            <v>桂冠</v>
          </cell>
          <cell r="F2911" t="str">
            <v>包</v>
          </cell>
        </row>
        <row r="2912">
          <cell r="B2912" t="str">
            <v>桂冠蟳味棒105G</v>
          </cell>
          <cell r="C2912" t="str">
            <v>桂冠實業股份有限公司</v>
          </cell>
          <cell r="D2912" t="str">
            <v>盒/105G</v>
          </cell>
          <cell r="E2912" t="str">
            <v>桂冠</v>
          </cell>
          <cell r="F2912" t="str">
            <v>盒</v>
          </cell>
        </row>
        <row r="2913">
          <cell r="B2913" t="str">
            <v>義美蘿蔔糕</v>
          </cell>
          <cell r="C2913" t="str">
            <v>義美食品股份有限公司</v>
          </cell>
          <cell r="E2913" t="str">
            <v>現購王哥</v>
          </cell>
          <cell r="F2913" t="str">
            <v>條</v>
          </cell>
        </row>
        <row r="2914">
          <cell r="B2914" t="str">
            <v>奇美奶皇包65G</v>
          </cell>
          <cell r="C2914" t="str">
            <v>奇美食品股份有限公司</v>
          </cell>
          <cell r="D2914" t="str">
            <v>30入/包</v>
          </cell>
          <cell r="E2914" t="str">
            <v>祥亮</v>
          </cell>
          <cell r="F2914" t="str">
            <v>個</v>
          </cell>
        </row>
        <row r="2915">
          <cell r="B2915" t="str">
            <v>奇美奶皇包32G</v>
          </cell>
          <cell r="C2915" t="str">
            <v>奇美食品股份有限公司</v>
          </cell>
          <cell r="D2915" t="str">
            <v>40入/包</v>
          </cell>
          <cell r="E2915" t="str">
            <v>冠晟</v>
          </cell>
          <cell r="F2915" t="str">
            <v>個</v>
          </cell>
        </row>
        <row r="2916">
          <cell r="B2916" t="str">
            <v>奇美奶皇包65G</v>
          </cell>
          <cell r="C2916" t="str">
            <v>奇美食品股份有限公司</v>
          </cell>
          <cell r="E2916" t="str">
            <v>冠晟</v>
          </cell>
          <cell r="F2916" t="str">
            <v>個</v>
          </cell>
        </row>
        <row r="2917">
          <cell r="B2917" t="str">
            <v>奶皇包32G</v>
          </cell>
          <cell r="D2917" t="str">
            <v>32G/8入/SOQ</v>
          </cell>
          <cell r="E2917" t="str">
            <v>宇佃興</v>
          </cell>
          <cell r="F2917" t="str">
            <v>包</v>
          </cell>
        </row>
        <row r="2918">
          <cell r="B2918" t="str">
            <v>桂冠奶皇包70G</v>
          </cell>
          <cell r="C2918" t="str">
            <v>桂冠實業股份有限公司</v>
          </cell>
          <cell r="D2918" t="str">
            <v>包/25入</v>
          </cell>
          <cell r="E2918" t="str">
            <v>桂冠</v>
          </cell>
          <cell r="F2918" t="str">
            <v>個</v>
          </cell>
        </row>
        <row r="2919">
          <cell r="B2919" t="str">
            <v>桂冠芝麻包70G</v>
          </cell>
          <cell r="C2919" t="str">
            <v>桂冠實業股份有限公司</v>
          </cell>
          <cell r="D2919" t="str">
            <v>25入/70g</v>
          </cell>
          <cell r="E2919" t="str">
            <v>桂冠</v>
          </cell>
          <cell r="F2919" t="str">
            <v>個</v>
          </cell>
        </row>
        <row r="2920">
          <cell r="B2920" t="str">
            <v>奇巧熟水餃</v>
          </cell>
          <cell r="C2920" t="str">
            <v>奇巧調理食品</v>
          </cell>
          <cell r="D2920" t="str">
            <v>100入</v>
          </cell>
          <cell r="E2920" t="str">
            <v>味鴻</v>
          </cell>
          <cell r="F2920" t="str">
            <v>包</v>
          </cell>
          <cell r="H2920" t="str">
            <v>CAS台灣優良農產品</v>
          </cell>
          <cell r="I2920" t="str">
            <v>026381</v>
          </cell>
        </row>
        <row r="2921">
          <cell r="B2921" t="str">
            <v>奇美蟹黃燒賣</v>
          </cell>
          <cell r="C2921" t="str">
            <v>奇美食品股份有限公司</v>
          </cell>
          <cell r="D2921" t="str">
            <v>20G/30入/包</v>
          </cell>
          <cell r="E2921" t="str">
            <v>祥亮</v>
          </cell>
          <cell r="F2921" t="str">
            <v>個</v>
          </cell>
        </row>
        <row r="2922">
          <cell r="B2922" t="str">
            <v>N龍鳳叉燒包50G</v>
          </cell>
          <cell r="C2922" t="str">
            <v>台灣欣榮食品股份有限公司</v>
          </cell>
          <cell r="D2922" t="str">
            <v>20粒/包</v>
          </cell>
          <cell r="E2922" t="str">
            <v>祥亮</v>
          </cell>
          <cell r="F2922" t="str">
            <v>個</v>
          </cell>
        </row>
        <row r="2923">
          <cell r="B2923" t="str">
            <v>N吐司(大</v>
          </cell>
          <cell r="C2923" t="str">
            <v>生楓西點麵包店</v>
          </cell>
          <cell r="E2923" t="str">
            <v>生楓</v>
          </cell>
          <cell r="F2923" t="str">
            <v>條</v>
          </cell>
        </row>
        <row r="2924">
          <cell r="B2924" t="str">
            <v>蟹黃燒賣50入</v>
          </cell>
          <cell r="C2924" t="str">
            <v>上口食品企業</v>
          </cell>
          <cell r="D2924" t="str">
            <v>25G</v>
          </cell>
          <cell r="E2924" t="str">
            <v>桂冠</v>
          </cell>
          <cell r="F2924" t="str">
            <v>包</v>
          </cell>
        </row>
        <row r="2925">
          <cell r="B2925" t="str">
            <v>蟹黃燒賣25G</v>
          </cell>
          <cell r="C2925" t="str">
            <v>上口食品企業</v>
          </cell>
          <cell r="D2925" t="str">
            <v>25G*50入</v>
          </cell>
          <cell r="E2925" t="str">
            <v>桂冠</v>
          </cell>
          <cell r="F2925" t="str">
            <v>個</v>
          </cell>
        </row>
        <row r="2926">
          <cell r="B2926" t="str">
            <v>蝦仁燒賣25G</v>
          </cell>
          <cell r="C2926" t="str">
            <v>上口食品企業</v>
          </cell>
          <cell r="D2926" t="str">
            <v>25G*50入</v>
          </cell>
          <cell r="E2926" t="str">
            <v>桂冠</v>
          </cell>
          <cell r="F2926" t="str">
            <v>個</v>
          </cell>
        </row>
        <row r="2927">
          <cell r="B2927" t="str">
            <v>蝦仁燒賣20G</v>
          </cell>
          <cell r="C2927" t="str">
            <v>欣冠食品股份有限公司</v>
          </cell>
          <cell r="D2927" t="str">
            <v>50入</v>
          </cell>
          <cell r="E2927" t="str">
            <v>桂冠</v>
          </cell>
          <cell r="F2927" t="str">
            <v>個</v>
          </cell>
        </row>
        <row r="2928">
          <cell r="B2928" t="str">
            <v>奇美高麗菜水餃</v>
          </cell>
          <cell r="C2928" t="str">
            <v>奇美食品股份有限公司</v>
          </cell>
          <cell r="D2928" t="str">
            <v>200入/包</v>
          </cell>
          <cell r="E2928" t="str">
            <v>冠晟</v>
          </cell>
          <cell r="F2928" t="str">
            <v>個</v>
          </cell>
        </row>
        <row r="2929">
          <cell r="B2929" t="str">
            <v>佳味北部粽150G</v>
          </cell>
          <cell r="C2929" t="str">
            <v>慶鐘佳味食品</v>
          </cell>
          <cell r="E2929" t="str">
            <v>祥亮</v>
          </cell>
          <cell r="F2929" t="str">
            <v>個</v>
          </cell>
        </row>
        <row r="2930">
          <cell r="B2930" t="str">
            <v>N呷七碗肉粽有蛋</v>
          </cell>
          <cell r="C2930" t="str">
            <v>嘉義食品工業股份有限公司</v>
          </cell>
          <cell r="D2930" t="str">
            <v>180G</v>
          </cell>
          <cell r="E2930" t="str">
            <v>冠晟</v>
          </cell>
          <cell r="F2930" t="str">
            <v>個</v>
          </cell>
        </row>
        <row r="2931">
          <cell r="B2931" t="str">
            <v>呷七碗肉粽無蛋</v>
          </cell>
          <cell r="C2931" t="str">
            <v>嘉義食品工業股份有限公司</v>
          </cell>
          <cell r="D2931" t="str">
            <v>180G</v>
          </cell>
          <cell r="E2931" t="str">
            <v>祥亮</v>
          </cell>
          <cell r="F2931" t="str">
            <v>個</v>
          </cell>
        </row>
        <row r="2932">
          <cell r="B2932" t="str">
            <v>N呷七碗肉粽無蛋</v>
          </cell>
          <cell r="C2932" t="str">
            <v>嘉義食品工業股份有限公司</v>
          </cell>
          <cell r="E2932" t="str">
            <v>冠晟</v>
          </cell>
          <cell r="F2932" t="str">
            <v>個</v>
          </cell>
        </row>
        <row r="2933">
          <cell r="B2933" t="str">
            <v>呷七碗肉粽有蛋</v>
          </cell>
          <cell r="E2933" t="str">
            <v>祥亮</v>
          </cell>
          <cell r="F2933" t="str">
            <v>個</v>
          </cell>
        </row>
        <row r="2934">
          <cell r="B2934" t="str">
            <v>佳味香菇蛋黃粽</v>
          </cell>
          <cell r="D2934" t="str">
            <v>160g</v>
          </cell>
          <cell r="E2934" t="str">
            <v>祥亮</v>
          </cell>
          <cell r="F2934" t="str">
            <v>個</v>
          </cell>
        </row>
        <row r="2935">
          <cell r="B2935" t="str">
            <v>福滿養生素粽</v>
          </cell>
          <cell r="D2935" t="str">
            <v>150g</v>
          </cell>
          <cell r="E2935" t="str">
            <v>祥亮</v>
          </cell>
          <cell r="F2935" t="str">
            <v>個</v>
          </cell>
        </row>
        <row r="2936">
          <cell r="B2936" t="str">
            <v>N統一熟水餃195</v>
          </cell>
          <cell r="C2936" t="str">
            <v>統一企業股份有限公司</v>
          </cell>
          <cell r="E2936" t="str">
            <v>樺佐</v>
          </cell>
          <cell r="F2936" t="str">
            <v>包</v>
          </cell>
        </row>
        <row r="2937">
          <cell r="B2937" t="str">
            <v>N統一領鮮水餃</v>
          </cell>
          <cell r="C2937" t="str">
            <v>統一企業股份有限公司</v>
          </cell>
          <cell r="D2937" t="str">
            <v>200入/包</v>
          </cell>
          <cell r="E2937" t="str">
            <v>樺佐</v>
          </cell>
          <cell r="F2937" t="str">
            <v>包</v>
          </cell>
        </row>
        <row r="2938">
          <cell r="B2938" t="str">
            <v>奇美小饅頭黑糖</v>
          </cell>
          <cell r="C2938" t="str">
            <v>奇美食品股份有限公司</v>
          </cell>
          <cell r="D2938" t="str">
            <v>40入/20G</v>
          </cell>
          <cell r="E2938" t="str">
            <v>冠晟</v>
          </cell>
          <cell r="F2938" t="str">
            <v>個</v>
          </cell>
        </row>
        <row r="2939">
          <cell r="B2939" t="str">
            <v>桂冠小饅頭40G</v>
          </cell>
          <cell r="C2939" t="str">
            <v>桂冠實業股份有限公司</v>
          </cell>
          <cell r="E2939" t="str">
            <v>桂冠</v>
          </cell>
          <cell r="F2939" t="str">
            <v>個</v>
          </cell>
        </row>
        <row r="2940">
          <cell r="B2940" t="str">
            <v>奇美饅頭65G</v>
          </cell>
          <cell r="C2940" t="str">
            <v>奇美食品股份有限公司</v>
          </cell>
          <cell r="D2940" t="str">
            <v>25入/包</v>
          </cell>
          <cell r="E2940" t="str">
            <v>冠晟</v>
          </cell>
          <cell r="F2940" t="str">
            <v>個</v>
          </cell>
        </row>
        <row r="2941">
          <cell r="B2941" t="str">
            <v>奇美大饅頭80G</v>
          </cell>
          <cell r="C2941" t="str">
            <v>奇美食品股份有限公司</v>
          </cell>
          <cell r="D2941" t="str">
            <v>20粒/包</v>
          </cell>
          <cell r="E2941" t="str">
            <v>祥亮</v>
          </cell>
          <cell r="F2941" t="str">
            <v>個</v>
          </cell>
        </row>
        <row r="2942">
          <cell r="B2942" t="str">
            <v>窩窩頭饅頭</v>
          </cell>
          <cell r="D2942" t="str">
            <v>30g*12入</v>
          </cell>
          <cell r="E2942" t="str">
            <v>祥亮</v>
          </cell>
          <cell r="F2942" t="str">
            <v>包</v>
          </cell>
        </row>
        <row r="2943">
          <cell r="B2943" t="str">
            <v>桂冠鮮肉湯圓</v>
          </cell>
          <cell r="C2943" t="str">
            <v>桂冠實業股份有限公司</v>
          </cell>
          <cell r="D2943" t="str">
            <v>250G</v>
          </cell>
          <cell r="E2943" t="str">
            <v>桂冠</v>
          </cell>
          <cell r="F2943" t="str">
            <v>盒</v>
          </cell>
        </row>
        <row r="2944">
          <cell r="B2944" t="str">
            <v>桂冠珍珠丸</v>
          </cell>
          <cell r="C2944" t="str">
            <v>桂冠實業股份有限公司</v>
          </cell>
          <cell r="D2944" t="str">
            <v>50粒/25G</v>
          </cell>
          <cell r="E2944" t="str">
            <v>桂冠</v>
          </cell>
          <cell r="F2944" t="str">
            <v>粒</v>
          </cell>
        </row>
        <row r="2945">
          <cell r="B2945" t="str">
            <v>奇美珍珠丸</v>
          </cell>
          <cell r="D2945" t="str">
            <v>25g*30粒</v>
          </cell>
          <cell r="E2945" t="str">
            <v>祥亮</v>
          </cell>
          <cell r="F2945" t="str">
            <v>包</v>
          </cell>
        </row>
        <row r="2946">
          <cell r="B2946" t="str">
            <v>桂冠筍香大肉包</v>
          </cell>
          <cell r="C2946" t="str">
            <v>桂冠實業股份有限公司</v>
          </cell>
          <cell r="D2946" t="str">
            <v>25粒/100G</v>
          </cell>
          <cell r="E2946" t="str">
            <v>桂冠</v>
          </cell>
          <cell r="F2946" t="str">
            <v>個</v>
          </cell>
        </row>
        <row r="2947">
          <cell r="B2947" t="str">
            <v>桂冠筍香包70G</v>
          </cell>
          <cell r="C2947" t="str">
            <v>桂冠實業股份有限公司</v>
          </cell>
          <cell r="D2947" t="str">
            <v>25粒/70g/包</v>
          </cell>
          <cell r="E2947" t="str">
            <v>桂冠</v>
          </cell>
          <cell r="F2947" t="str">
            <v>個</v>
          </cell>
        </row>
        <row r="2948">
          <cell r="B2948" t="str">
            <v>N奇美筍香包65G</v>
          </cell>
          <cell r="C2948" t="str">
            <v>奇美食品股份有限公司</v>
          </cell>
          <cell r="D2948" t="str">
            <v>包/30入</v>
          </cell>
          <cell r="E2948" t="str">
            <v>祥亮</v>
          </cell>
          <cell r="F2948" t="str">
            <v>個</v>
          </cell>
          <cell r="H2948" t="str">
            <v>CAS台灣優良農產品</v>
          </cell>
          <cell r="I2948" t="str">
            <v>022411</v>
          </cell>
        </row>
        <row r="2949">
          <cell r="B2949" t="str">
            <v>N龍鳳奶皇包30G</v>
          </cell>
          <cell r="C2949" t="str">
            <v>台灣欣榮食品股份有限公司</v>
          </cell>
          <cell r="D2949" t="str">
            <v>40粒/包</v>
          </cell>
          <cell r="E2949" t="str">
            <v>祥亮</v>
          </cell>
          <cell r="F2949" t="str">
            <v>個</v>
          </cell>
          <cell r="H2949" t="str">
            <v>CAS台灣優良農產品</v>
          </cell>
          <cell r="I2949" t="str">
            <v>023175</v>
          </cell>
        </row>
        <row r="2950">
          <cell r="B2950" t="str">
            <v>桂冠花生湯圓</v>
          </cell>
          <cell r="C2950" t="str">
            <v>桂冠實業股份有限公司</v>
          </cell>
          <cell r="D2950" t="str">
            <v>250G/盒</v>
          </cell>
          <cell r="E2950" t="str">
            <v>桂冠</v>
          </cell>
          <cell r="F2950" t="str">
            <v>盒</v>
          </cell>
        </row>
        <row r="2951">
          <cell r="B2951" t="str">
            <v>N橙香豬柳條</v>
          </cell>
          <cell r="C2951" t="str">
            <v>桂冠實業股份有限公司</v>
          </cell>
          <cell r="D2951" t="str">
            <v>50入/包</v>
          </cell>
          <cell r="E2951" t="str">
            <v>桂冠</v>
          </cell>
          <cell r="F2951" t="str">
            <v>條</v>
          </cell>
        </row>
        <row r="2952">
          <cell r="B2952" t="str">
            <v>桂冠芝麻湯圓</v>
          </cell>
          <cell r="C2952" t="str">
            <v>桂冠實業股份有限公司</v>
          </cell>
          <cell r="D2952" t="str">
            <v>250G/盒</v>
          </cell>
          <cell r="E2952" t="str">
            <v>桂冠</v>
          </cell>
          <cell r="F2952" t="str">
            <v>盒</v>
          </cell>
        </row>
        <row r="2953">
          <cell r="B2953" t="str">
            <v>桂冠豆沙湯圓</v>
          </cell>
          <cell r="C2953" t="str">
            <v>桂冠實業股份有限公司</v>
          </cell>
          <cell r="D2953" t="str">
            <v>250g/盒</v>
          </cell>
          <cell r="E2953" t="str">
            <v>桂冠</v>
          </cell>
          <cell r="F2953" t="str">
            <v>盒</v>
          </cell>
        </row>
        <row r="2954">
          <cell r="B2954" t="str">
            <v>桂冠芝麻湯圓LT</v>
          </cell>
          <cell r="C2954" t="str">
            <v>桂冠實業股份有限公司</v>
          </cell>
          <cell r="D2954" t="str">
            <v>250g/盒</v>
          </cell>
          <cell r="E2954" t="str">
            <v>桂冠</v>
          </cell>
          <cell r="F2954" t="str">
            <v>盒</v>
          </cell>
        </row>
        <row r="2955">
          <cell r="B2955" t="str">
            <v>桂冠抹茶湯圓</v>
          </cell>
          <cell r="C2955" t="str">
            <v>桂冠實業股份有限公司</v>
          </cell>
          <cell r="E2955" t="str">
            <v>桂冠</v>
          </cell>
          <cell r="F2955" t="str">
            <v>盒</v>
          </cell>
        </row>
        <row r="2956">
          <cell r="B2956" t="str">
            <v>N及第水餃50入</v>
          </cell>
          <cell r="C2956" t="str">
            <v>統一企業股份有限公司</v>
          </cell>
          <cell r="E2956" t="str">
            <v>樺佐</v>
          </cell>
          <cell r="F2956" t="str">
            <v>包</v>
          </cell>
        </row>
        <row r="2957">
          <cell r="B2957" t="str">
            <v>N及第水餃800G</v>
          </cell>
          <cell r="C2957" t="str">
            <v>統一企業股份有限公司</v>
          </cell>
          <cell r="D2957" t="str">
            <v>約40入</v>
          </cell>
          <cell r="E2957" t="str">
            <v>樺佐</v>
          </cell>
          <cell r="F2957" t="str">
            <v>包</v>
          </cell>
        </row>
        <row r="2958">
          <cell r="B2958" t="str">
            <v>N及第瓜仔肉水餃</v>
          </cell>
          <cell r="C2958" t="str">
            <v>統一企業股份有限公司</v>
          </cell>
          <cell r="D2958" t="str">
            <v>約50入/950G</v>
          </cell>
          <cell r="E2958" t="str">
            <v>樺佐</v>
          </cell>
          <cell r="F2958" t="str">
            <v>包</v>
          </cell>
        </row>
        <row r="2959">
          <cell r="B2959" t="str">
            <v>奇美芋泥包65G</v>
          </cell>
          <cell r="C2959" t="str">
            <v>奇美食品股份有限公司</v>
          </cell>
          <cell r="D2959" t="str">
            <v>包/30入</v>
          </cell>
          <cell r="E2959" t="str">
            <v>冠晟</v>
          </cell>
          <cell r="F2959" t="str">
            <v>個</v>
          </cell>
          <cell r="H2959" t="str">
            <v>CAS台灣優良農產品</v>
          </cell>
          <cell r="I2959" t="str">
            <v>022417</v>
          </cell>
        </row>
        <row r="2960">
          <cell r="B2960" t="str">
            <v>奇美芋泥包32G</v>
          </cell>
          <cell r="C2960" t="str">
            <v>奇美食品股份有限公司</v>
          </cell>
          <cell r="D2960" t="str">
            <v>包/40入</v>
          </cell>
          <cell r="E2960" t="str">
            <v>冠晟</v>
          </cell>
          <cell r="F2960" t="str">
            <v>個</v>
          </cell>
          <cell r="H2960" t="str">
            <v>CAS台灣優良農產品</v>
          </cell>
          <cell r="I2960" t="str">
            <v>022417</v>
          </cell>
        </row>
        <row r="2961">
          <cell r="B2961" t="str">
            <v>奇美叉燒包100G</v>
          </cell>
          <cell r="C2961" t="str">
            <v>奇美食品股份有限公司</v>
          </cell>
          <cell r="D2961" t="str">
            <v>10入/包</v>
          </cell>
          <cell r="E2961" t="str">
            <v>冠晟</v>
          </cell>
          <cell r="F2961" t="str">
            <v>個</v>
          </cell>
        </row>
        <row r="2962">
          <cell r="B2962" t="str">
            <v>N奇美豆沙包65G</v>
          </cell>
          <cell r="C2962" t="str">
            <v>奇美食品股份有限公司</v>
          </cell>
          <cell r="D2962" t="str">
            <v>30入/包</v>
          </cell>
          <cell r="E2962" t="str">
            <v>冠晟</v>
          </cell>
          <cell r="F2962" t="str">
            <v>個</v>
          </cell>
          <cell r="H2962" t="str">
            <v>CAS台灣優良農產品</v>
          </cell>
          <cell r="I2962" t="str">
            <v>022403</v>
          </cell>
        </row>
        <row r="2963">
          <cell r="B2963" t="str">
            <v>芝麻包(南山</v>
          </cell>
          <cell r="C2963" t="str">
            <v>南山食品廠</v>
          </cell>
          <cell r="E2963" t="str">
            <v>太順</v>
          </cell>
          <cell r="F2963" t="str">
            <v>個</v>
          </cell>
        </row>
        <row r="2964">
          <cell r="B2964" t="str">
            <v>N奇美豆沙包32G</v>
          </cell>
          <cell r="E2964" t="str">
            <v>冠晟</v>
          </cell>
          <cell r="F2964" t="str">
            <v>個</v>
          </cell>
        </row>
        <row r="2965">
          <cell r="B2965" t="str">
            <v>奇美豆沙包32G</v>
          </cell>
          <cell r="E2965" t="str">
            <v>祥亮</v>
          </cell>
          <cell r="F2965" t="str">
            <v>個</v>
          </cell>
        </row>
        <row r="2966">
          <cell r="B2966" t="str">
            <v>奇美芝麻包32G</v>
          </cell>
          <cell r="E2966" t="str">
            <v>冠晟</v>
          </cell>
          <cell r="F2966" t="str">
            <v>個</v>
          </cell>
        </row>
        <row r="2967">
          <cell r="B2967" t="str">
            <v>奇美芝麻包32G</v>
          </cell>
          <cell r="E2967" t="str">
            <v>祥亮</v>
          </cell>
          <cell r="F2967" t="str">
            <v>個</v>
          </cell>
        </row>
        <row r="2968">
          <cell r="B2968" t="str">
            <v>奇美豆沙包65G</v>
          </cell>
          <cell r="D2968" t="str">
            <v>30入/包</v>
          </cell>
          <cell r="E2968" t="str">
            <v>祥亮</v>
          </cell>
          <cell r="F2968" t="str">
            <v>個</v>
          </cell>
        </row>
        <row r="2969">
          <cell r="B2969" t="str">
            <v>奇美高麗菜包</v>
          </cell>
          <cell r="C2969" t="str">
            <v>奇美食品股份有限公司</v>
          </cell>
          <cell r="D2969" t="str">
            <v>30入/65G</v>
          </cell>
          <cell r="E2969" t="str">
            <v>冠晟</v>
          </cell>
          <cell r="F2969" t="str">
            <v>個</v>
          </cell>
        </row>
        <row r="2970">
          <cell r="B2970" t="str">
            <v>炸雲菜捲</v>
          </cell>
          <cell r="C2970" t="str">
            <v>津悅食品有限公司</v>
          </cell>
          <cell r="D2970" t="str">
            <v>非基改</v>
          </cell>
          <cell r="E2970" t="str">
            <v>津悅</v>
          </cell>
          <cell r="F2970" t="str">
            <v>條</v>
          </cell>
        </row>
        <row r="2971">
          <cell r="B2971" t="str">
            <v>水晶粽</v>
          </cell>
          <cell r="E2971" t="str">
            <v>現購王哥</v>
          </cell>
          <cell r="F2971" t="str">
            <v>個</v>
          </cell>
        </row>
        <row r="2972">
          <cell r="B2972" t="str">
            <v>粉皮</v>
          </cell>
          <cell r="D2972" t="str">
            <v>600g/包</v>
          </cell>
          <cell r="E2972" t="str">
            <v>定翔</v>
          </cell>
          <cell r="F2972" t="str">
            <v>包</v>
          </cell>
        </row>
        <row r="2973">
          <cell r="B2973" t="str">
            <v>薯條</v>
          </cell>
          <cell r="C2973" t="str">
            <v>FARMFRITESINTERNATIONALB.V</v>
          </cell>
          <cell r="D2973" t="str">
            <v>2k/包</v>
          </cell>
          <cell r="E2973" t="str">
            <v>祥亮</v>
          </cell>
          <cell r="F2973" t="str">
            <v>KG</v>
          </cell>
        </row>
        <row r="2974">
          <cell r="B2974" t="str">
            <v>N奇美金絲捲70G</v>
          </cell>
          <cell r="C2974" t="str">
            <v>奇美食品股份有限公司</v>
          </cell>
          <cell r="E2974" t="str">
            <v>冠晟</v>
          </cell>
          <cell r="F2974" t="str">
            <v>個</v>
          </cell>
        </row>
        <row r="2975">
          <cell r="B2975" t="str">
            <v>奇美金絲捲70G</v>
          </cell>
          <cell r="E2975" t="str">
            <v>祥亮</v>
          </cell>
          <cell r="F2975" t="str">
            <v>個</v>
          </cell>
        </row>
        <row r="2976">
          <cell r="B2976" t="str">
            <v>玉兔包30入</v>
          </cell>
          <cell r="E2976" t="str">
            <v>祥亮</v>
          </cell>
          <cell r="F2976" t="str">
            <v>包</v>
          </cell>
        </row>
        <row r="2977">
          <cell r="B2977" t="str">
            <v>佳味南部粽150G</v>
          </cell>
          <cell r="C2977" t="str">
            <v>慶鐘佳味食品</v>
          </cell>
          <cell r="E2977" t="str">
            <v>祥亮</v>
          </cell>
          <cell r="F2977" t="str">
            <v>個</v>
          </cell>
        </row>
        <row r="2978">
          <cell r="B2978" t="str">
            <v>N地瓜包30G</v>
          </cell>
          <cell r="C2978" t="str">
            <v>金御園食品有限公司</v>
          </cell>
          <cell r="D2978" t="str">
            <v>包/50入</v>
          </cell>
          <cell r="E2978" t="str">
            <v>桂冠</v>
          </cell>
          <cell r="F2978" t="str">
            <v>個</v>
          </cell>
        </row>
        <row r="2979">
          <cell r="B2979" t="str">
            <v>桂冠醬燒小肉包</v>
          </cell>
          <cell r="C2979" t="str">
            <v>桂冠實業股份有限公司</v>
          </cell>
          <cell r="D2979" t="str">
            <v>30G*50粒</v>
          </cell>
          <cell r="E2979" t="str">
            <v>桂冠</v>
          </cell>
          <cell r="F2979" t="str">
            <v>個</v>
          </cell>
        </row>
        <row r="2980">
          <cell r="B2980" t="str">
            <v>桂冠幼肉包70G</v>
          </cell>
          <cell r="C2980" t="str">
            <v>桂冠實業股份有限公司</v>
          </cell>
          <cell r="D2980" t="str">
            <v>包/25入/70G</v>
          </cell>
          <cell r="E2980" t="str">
            <v>桂冠</v>
          </cell>
          <cell r="F2980" t="str">
            <v>個</v>
          </cell>
        </row>
        <row r="2981">
          <cell r="B2981" t="str">
            <v>桂冠魚餃1K</v>
          </cell>
          <cell r="C2981" t="str">
            <v>桂冠實業股份有限公司</v>
          </cell>
          <cell r="E2981" t="str">
            <v>桂冠</v>
          </cell>
          <cell r="F2981" t="str">
            <v>包</v>
          </cell>
        </row>
        <row r="2982">
          <cell r="B2982" t="str">
            <v>桂冠魚子球</v>
          </cell>
          <cell r="C2982" t="str">
            <v>桂冠實業股份有限公司</v>
          </cell>
          <cell r="E2982" t="str">
            <v>桂冠</v>
          </cell>
          <cell r="F2982" t="str">
            <v>KG</v>
          </cell>
        </row>
        <row r="2983">
          <cell r="B2983" t="str">
            <v>桂冠蛋豆腐</v>
          </cell>
          <cell r="C2983" t="str">
            <v>桂冠實業股份有限公司</v>
          </cell>
          <cell r="D2983" t="str">
            <v>120g/盒</v>
          </cell>
          <cell r="E2983" t="str">
            <v>桂冠</v>
          </cell>
          <cell r="F2983" t="str">
            <v>盒</v>
          </cell>
        </row>
        <row r="2984">
          <cell r="B2984" t="str">
            <v>桂冠蔥燒大肉包</v>
          </cell>
          <cell r="C2984" t="str">
            <v>桂冠實業股份有限公司</v>
          </cell>
          <cell r="D2984" t="str">
            <v>100G</v>
          </cell>
          <cell r="E2984" t="str">
            <v>桂冠</v>
          </cell>
          <cell r="F2984" t="str">
            <v>個</v>
          </cell>
        </row>
        <row r="2985">
          <cell r="B2985" t="str">
            <v>N奇美韭菜水餃</v>
          </cell>
          <cell r="C2985" t="str">
            <v>奇美食品股份有限公司</v>
          </cell>
          <cell r="D2985" t="str">
            <v>17G/200入</v>
          </cell>
          <cell r="E2985" t="str">
            <v>冠晟</v>
          </cell>
          <cell r="F2985" t="str">
            <v>個</v>
          </cell>
        </row>
        <row r="2986">
          <cell r="B2986" t="str">
            <v>N地瓜芝麻球1K</v>
          </cell>
          <cell r="C2986" t="str">
            <v>慶鐘佳味食品</v>
          </cell>
          <cell r="D2986" t="str">
            <v>約33粒</v>
          </cell>
          <cell r="E2986" t="str">
            <v>祥亮</v>
          </cell>
          <cell r="F2986" t="str">
            <v>包</v>
          </cell>
        </row>
        <row r="2987">
          <cell r="B2987" t="str">
            <v>桂冠紫米花生</v>
          </cell>
          <cell r="C2987" t="str">
            <v>桂冠實業股份有限公司</v>
          </cell>
          <cell r="D2987" t="str">
            <v>花生湯圓</v>
          </cell>
          <cell r="E2987" t="str">
            <v>桂冠</v>
          </cell>
          <cell r="F2987" t="str">
            <v>盒</v>
          </cell>
        </row>
        <row r="2988">
          <cell r="B2988" t="str">
            <v>桂冠紫米芝麻</v>
          </cell>
          <cell r="C2988" t="str">
            <v>桂冠實業股份有限公司</v>
          </cell>
          <cell r="D2988" t="str">
            <v>芝麻湯圓</v>
          </cell>
          <cell r="E2988" t="str">
            <v>桂冠</v>
          </cell>
          <cell r="F2988" t="str">
            <v>盒</v>
          </cell>
        </row>
        <row r="2989">
          <cell r="B2989" t="str">
            <v>奇美饅頭巧克力</v>
          </cell>
          <cell r="C2989" t="str">
            <v>奇美食品股份有限公司</v>
          </cell>
          <cell r="D2989" t="str">
            <v>60g/15入</v>
          </cell>
          <cell r="E2989" t="str">
            <v>冠晟</v>
          </cell>
          <cell r="F2989" t="str">
            <v>個</v>
          </cell>
        </row>
        <row r="2990">
          <cell r="B2990" t="str">
            <v>奇美芝麻包65G</v>
          </cell>
          <cell r="C2990" t="str">
            <v>奇美食品股份有限公司</v>
          </cell>
          <cell r="E2990" t="str">
            <v>冠晟</v>
          </cell>
          <cell r="F2990" t="str">
            <v>個</v>
          </cell>
        </row>
        <row r="2991">
          <cell r="B2991" t="str">
            <v>奇美素水餃</v>
          </cell>
          <cell r="C2991" t="str">
            <v>奇美食品股份有限公司</v>
          </cell>
          <cell r="D2991" t="str">
            <v>200入/包</v>
          </cell>
          <cell r="E2991" t="str">
            <v>冠晟</v>
          </cell>
          <cell r="F2991" t="str">
            <v>個</v>
          </cell>
        </row>
        <row r="2992">
          <cell r="B2992" t="str">
            <v>奇美鮮肉水餃</v>
          </cell>
          <cell r="C2992" t="str">
            <v>奇美食品股份有限公司</v>
          </cell>
          <cell r="D2992" t="str">
            <v>200入/包/17G</v>
          </cell>
          <cell r="E2992" t="str">
            <v>冠晟</v>
          </cell>
          <cell r="F2992" t="str">
            <v>個</v>
          </cell>
        </row>
        <row r="2993">
          <cell r="B2993" t="str">
            <v>義美湯圓10入</v>
          </cell>
          <cell r="C2993" t="str">
            <v>義美食品股份有限公司</v>
          </cell>
          <cell r="E2993" t="str">
            <v>祥美</v>
          </cell>
          <cell r="F2993" t="str">
            <v>盒</v>
          </cell>
        </row>
        <row r="2994">
          <cell r="B2994" t="str">
            <v>奇美熟水餃</v>
          </cell>
          <cell r="C2994" t="str">
            <v>奇美食品股份有限公司</v>
          </cell>
          <cell r="E2994" t="str">
            <v>冠晟</v>
          </cell>
          <cell r="F2994" t="str">
            <v>個</v>
          </cell>
          <cell r="H2994" t="str">
            <v>CAS台灣優良農產品</v>
          </cell>
          <cell r="I2994" t="str">
            <v>022474</v>
          </cell>
        </row>
        <row r="2995">
          <cell r="B2995" t="str">
            <v>N龍鳳水餃</v>
          </cell>
          <cell r="C2995" t="str">
            <v>台灣欣榮食品股份有限公司</v>
          </cell>
          <cell r="D2995" t="str">
            <v>約145入</v>
          </cell>
          <cell r="E2995" t="str">
            <v>興泰</v>
          </cell>
          <cell r="F2995" t="str">
            <v>包</v>
          </cell>
        </row>
        <row r="2996">
          <cell r="B2996" t="str">
            <v>N蔬菜水餃</v>
          </cell>
          <cell r="E2996" t="str">
            <v>樺佐</v>
          </cell>
          <cell r="F2996" t="str">
            <v>個</v>
          </cell>
        </row>
        <row r="2997">
          <cell r="B2997" t="str">
            <v>水餃餡(拌好的</v>
          </cell>
          <cell r="E2997" t="str">
            <v>未定</v>
          </cell>
          <cell r="F2997" t="str">
            <v>KG</v>
          </cell>
        </row>
        <row r="2998">
          <cell r="B2998" t="str">
            <v>素肉粽150G</v>
          </cell>
          <cell r="C2998" t="str">
            <v>太順行</v>
          </cell>
          <cell r="E2998" t="str">
            <v>太順</v>
          </cell>
          <cell r="F2998" t="str">
            <v>個</v>
          </cell>
        </row>
        <row r="2999">
          <cell r="B2999" t="str">
            <v>御飯糰(素</v>
          </cell>
          <cell r="C2999" t="str">
            <v>統一企業股份有限公司</v>
          </cell>
          <cell r="E2999" t="str">
            <v>現購王哥</v>
          </cell>
          <cell r="F2999" t="str">
            <v>個</v>
          </cell>
        </row>
        <row r="3000">
          <cell r="B3000" t="str">
            <v>壽司(素</v>
          </cell>
          <cell r="C3000" t="str">
            <v>鑽全食品行</v>
          </cell>
          <cell r="E3000" t="str">
            <v>太順</v>
          </cell>
          <cell r="F3000" t="str">
            <v>盒</v>
          </cell>
        </row>
        <row r="3001">
          <cell r="B3001" t="str">
            <v>培根蛋飯糰</v>
          </cell>
          <cell r="E3001" t="str">
            <v>現購王哥</v>
          </cell>
          <cell r="F3001" t="str">
            <v>個</v>
          </cell>
        </row>
        <row r="3002">
          <cell r="B3002" t="str">
            <v>桂冠豆沙包70G</v>
          </cell>
          <cell r="C3002" t="str">
            <v>桂冠實業股份有限公司</v>
          </cell>
          <cell r="D3002" t="str">
            <v>包/25入</v>
          </cell>
          <cell r="E3002" t="str">
            <v>桂冠</v>
          </cell>
          <cell r="F3002" t="str">
            <v>個</v>
          </cell>
          <cell r="H3002" t="str">
            <v>CAS台灣優良農產品</v>
          </cell>
          <cell r="I3002" t="str">
            <v>021407</v>
          </cell>
        </row>
        <row r="3003">
          <cell r="B3003" t="str">
            <v>桂冠豆沙包30G</v>
          </cell>
          <cell r="C3003" t="str">
            <v>桂冠實業股份有限公司</v>
          </cell>
          <cell r="D3003" t="str">
            <v>包/50入</v>
          </cell>
          <cell r="E3003" t="str">
            <v>桂冠</v>
          </cell>
          <cell r="F3003" t="str">
            <v>個</v>
          </cell>
          <cell r="H3003" t="str">
            <v>CAS台灣優良農產品</v>
          </cell>
          <cell r="I3003" t="str">
            <v>021407</v>
          </cell>
        </row>
        <row r="3004">
          <cell r="B3004" t="str">
            <v>N龍鳳芝麻包30G</v>
          </cell>
          <cell r="C3004" t="str">
            <v>台灣欣榮食品股份有限公司</v>
          </cell>
          <cell r="D3004" t="str">
            <v>40入/包</v>
          </cell>
          <cell r="E3004" t="str">
            <v>祥亮</v>
          </cell>
          <cell r="F3004" t="str">
            <v>個</v>
          </cell>
        </row>
        <row r="3005">
          <cell r="B3005" t="str">
            <v>奇美小饅頭原味</v>
          </cell>
          <cell r="C3005" t="str">
            <v>奇美食品股份有限公司</v>
          </cell>
          <cell r="D3005" t="str">
            <v>20G/40入</v>
          </cell>
          <cell r="E3005" t="str">
            <v>冠晟</v>
          </cell>
          <cell r="F3005" t="str">
            <v>個</v>
          </cell>
        </row>
        <row r="3006">
          <cell r="B3006" t="str">
            <v>N奇美蔥抓餅</v>
          </cell>
          <cell r="C3006" t="str">
            <v>奇美食品股份有限公司</v>
          </cell>
          <cell r="D3006" t="str">
            <v>10入/包</v>
          </cell>
          <cell r="E3006" t="str">
            <v>冠晟</v>
          </cell>
          <cell r="F3006" t="str">
            <v>個</v>
          </cell>
        </row>
        <row r="3007">
          <cell r="B3007" t="str">
            <v>薯條2K</v>
          </cell>
          <cell r="C3007" t="str">
            <v>FARMFRITESINTERNATIONALB.V</v>
          </cell>
          <cell r="E3007" t="str">
            <v>祥亮</v>
          </cell>
          <cell r="F3007" t="str">
            <v>包</v>
          </cell>
        </row>
        <row r="3008">
          <cell r="B3008" t="str">
            <v>奇美蔥抓餅10入</v>
          </cell>
          <cell r="E3008" t="str">
            <v>冠晟</v>
          </cell>
          <cell r="F3008" t="str">
            <v>包</v>
          </cell>
        </row>
        <row r="3009">
          <cell r="B3009" t="str">
            <v>沖繩黑糖捲70G</v>
          </cell>
          <cell r="C3009" t="str">
            <v>奇美食品股份有限公司</v>
          </cell>
          <cell r="E3009" t="str">
            <v>冠晟</v>
          </cell>
          <cell r="F3009" t="str">
            <v>個</v>
          </cell>
        </row>
        <row r="3010">
          <cell r="B3010" t="str">
            <v>奇美銀絲卷80G</v>
          </cell>
          <cell r="C3010" t="str">
            <v>奇美食品股份有限公司</v>
          </cell>
          <cell r="D3010" t="str">
            <v>10入/80G</v>
          </cell>
          <cell r="E3010" t="str">
            <v>冠晟</v>
          </cell>
          <cell r="F3010" t="str">
            <v>個</v>
          </cell>
        </row>
        <row r="3011">
          <cell r="B3011" t="str">
            <v>奇美銀絲卷80G</v>
          </cell>
          <cell r="C3011" t="str">
            <v>奇美食品股份有限公司</v>
          </cell>
          <cell r="D3011" t="str">
            <v>10入/包</v>
          </cell>
          <cell r="E3011" t="str">
            <v>祥亮</v>
          </cell>
          <cell r="F3011" t="str">
            <v>個</v>
          </cell>
        </row>
        <row r="3012">
          <cell r="B3012" t="str">
            <v>奇美銀絲卷40G</v>
          </cell>
          <cell r="C3012" t="str">
            <v>奇美食品股份有限公司</v>
          </cell>
          <cell r="D3012" t="str">
            <v>40G*25入</v>
          </cell>
          <cell r="E3012" t="str">
            <v>冠晟</v>
          </cell>
          <cell r="F3012" t="str">
            <v>個</v>
          </cell>
        </row>
        <row r="3013">
          <cell r="B3013" t="str">
            <v>N奇美素水餃</v>
          </cell>
          <cell r="C3013" t="str">
            <v>奇美食品股份有限公司</v>
          </cell>
          <cell r="D3013" t="str">
            <v>包/200入</v>
          </cell>
          <cell r="E3013" t="str">
            <v>祥亮</v>
          </cell>
          <cell r="F3013" t="str">
            <v>個</v>
          </cell>
        </row>
        <row r="3014">
          <cell r="B3014" t="str">
            <v>桂冠培根大肉包</v>
          </cell>
          <cell r="C3014" t="str">
            <v>桂冠實業股份有限公司</v>
          </cell>
          <cell r="D3014" t="str">
            <v>25入/包</v>
          </cell>
          <cell r="E3014" t="str">
            <v>桂冠</v>
          </cell>
          <cell r="F3014" t="str">
            <v>個</v>
          </cell>
        </row>
        <row r="3015">
          <cell r="B3015" t="str">
            <v>N蛋餅皮</v>
          </cell>
          <cell r="C3015" t="str">
            <v>禾味食品行</v>
          </cell>
          <cell r="E3015" t="str">
            <v>太順</v>
          </cell>
          <cell r="F3015" t="str">
            <v>張</v>
          </cell>
        </row>
        <row r="3016">
          <cell r="B3016" t="str">
            <v>蛋餅皮6入</v>
          </cell>
          <cell r="C3016" t="str">
            <v>禾味食品行</v>
          </cell>
          <cell r="D3016" t="str">
            <v>6入/包</v>
          </cell>
          <cell r="E3016" t="str">
            <v>太順</v>
          </cell>
          <cell r="F3016" t="str">
            <v>包</v>
          </cell>
        </row>
        <row r="3017">
          <cell r="B3017" t="str">
            <v>義美蛋餅皮</v>
          </cell>
          <cell r="D3017" t="str">
            <v>5入/包</v>
          </cell>
          <cell r="E3017" t="str">
            <v>現購王哥</v>
          </cell>
          <cell r="F3017" t="str">
            <v>包</v>
          </cell>
        </row>
        <row r="3018">
          <cell r="B3018" t="str">
            <v>蛋餅皮30入</v>
          </cell>
          <cell r="E3018" t="str">
            <v>全國</v>
          </cell>
          <cell r="F3018" t="str">
            <v>包</v>
          </cell>
        </row>
        <row r="3019">
          <cell r="B3019" t="str">
            <v>蛋餅皮(素)</v>
          </cell>
          <cell r="E3019" t="str">
            <v>全國</v>
          </cell>
          <cell r="F3019" t="str">
            <v>包</v>
          </cell>
        </row>
        <row r="3020">
          <cell r="B3020" t="str">
            <v>奇美鮮肉包65G</v>
          </cell>
          <cell r="C3020" t="str">
            <v>奇美食品股份有限公司</v>
          </cell>
          <cell r="D3020" t="str">
            <v>包/30入/65G</v>
          </cell>
          <cell r="E3020" t="str">
            <v>冠晟</v>
          </cell>
          <cell r="F3020" t="str">
            <v>個</v>
          </cell>
          <cell r="H3020" t="str">
            <v>CAS台灣優良農產品</v>
          </cell>
          <cell r="I3020" t="str">
            <v>022401</v>
          </cell>
        </row>
        <row r="3021">
          <cell r="B3021" t="str">
            <v>奇美鮮肉包65G</v>
          </cell>
          <cell r="C3021" t="str">
            <v>奇美食品股份有限公司</v>
          </cell>
          <cell r="D3021" t="str">
            <v>30入/65G</v>
          </cell>
          <cell r="E3021" t="str">
            <v>祥亮</v>
          </cell>
          <cell r="F3021" t="str">
            <v>個</v>
          </cell>
          <cell r="H3021" t="str">
            <v>CAS台灣優良農產品</v>
          </cell>
          <cell r="I3021" t="str">
            <v>022401</v>
          </cell>
        </row>
        <row r="3022">
          <cell r="B3022" t="str">
            <v>奇美鮮肉包32G</v>
          </cell>
          <cell r="C3022" t="str">
            <v>奇美食品股份有限公司</v>
          </cell>
          <cell r="D3022" t="str">
            <v>包/40入</v>
          </cell>
          <cell r="E3022" t="str">
            <v>冠晟</v>
          </cell>
          <cell r="F3022" t="str">
            <v>個</v>
          </cell>
          <cell r="H3022" t="str">
            <v>CAS台灣優良農產品</v>
          </cell>
          <cell r="I3022" t="str">
            <v>022401</v>
          </cell>
        </row>
        <row r="3023">
          <cell r="B3023" t="str">
            <v>肉粽</v>
          </cell>
          <cell r="C3023" t="str">
            <v>太順行</v>
          </cell>
          <cell r="E3023" t="str">
            <v>太順</v>
          </cell>
          <cell r="F3023" t="str">
            <v>個</v>
          </cell>
        </row>
        <row r="3024">
          <cell r="B3024" t="str">
            <v>鹼粽</v>
          </cell>
          <cell r="C3024" t="str">
            <v>太順行</v>
          </cell>
          <cell r="E3024" t="str">
            <v>太順</v>
          </cell>
          <cell r="F3024" t="str">
            <v>個</v>
          </cell>
        </row>
        <row r="3025">
          <cell r="B3025" t="str">
            <v>粽子(北部</v>
          </cell>
          <cell r="E3025" t="str">
            <v>現購</v>
          </cell>
          <cell r="F3025" t="str">
            <v>個</v>
          </cell>
        </row>
        <row r="3026">
          <cell r="B3026" t="str">
            <v>N肉粽(4餡</v>
          </cell>
          <cell r="C3026" t="str">
            <v>東寶食品有限公司</v>
          </cell>
          <cell r="D3026" t="str">
            <v>150G</v>
          </cell>
          <cell r="E3026" t="str">
            <v>東寶</v>
          </cell>
          <cell r="F3026" t="str">
            <v>個</v>
          </cell>
        </row>
        <row r="3027">
          <cell r="B3027" t="str">
            <v>N粽子(小</v>
          </cell>
          <cell r="C3027" t="str">
            <v>東寶食品有限公司</v>
          </cell>
          <cell r="E3027" t="str">
            <v>東寶</v>
          </cell>
          <cell r="F3027" t="str">
            <v>個</v>
          </cell>
        </row>
        <row r="3028">
          <cell r="B3028" t="str">
            <v>香菇燒賣(巧好</v>
          </cell>
          <cell r="C3028" t="str">
            <v>欣冠食品股份有限公司</v>
          </cell>
          <cell r="D3028" t="str">
            <v>20g*50入</v>
          </cell>
          <cell r="E3028" t="str">
            <v>桂冠</v>
          </cell>
          <cell r="F3028" t="str">
            <v>個</v>
          </cell>
        </row>
        <row r="3029">
          <cell r="B3029" t="str">
            <v>N紅燒肉豆腐30G</v>
          </cell>
          <cell r="C3029" t="str">
            <v>慶鐘佳味食品</v>
          </cell>
          <cell r="E3029" t="str">
            <v>品豐</v>
          </cell>
          <cell r="F3029" t="str">
            <v>KG</v>
          </cell>
        </row>
        <row r="3030">
          <cell r="B3030" t="str">
            <v>豆腐豬肉丸30G</v>
          </cell>
          <cell r="C3030" t="str">
            <v>慶鐘佳味食品</v>
          </cell>
          <cell r="E3030" t="str">
            <v>品豐</v>
          </cell>
          <cell r="F3030" t="str">
            <v>KG</v>
          </cell>
        </row>
        <row r="3031">
          <cell r="B3031" t="str">
            <v>煎包(熟</v>
          </cell>
          <cell r="E3031" t="str">
            <v>現購王哥</v>
          </cell>
          <cell r="F3031" t="str">
            <v>個</v>
          </cell>
        </row>
        <row r="3032">
          <cell r="B3032" t="str">
            <v>N紅燒肉豆腐30G</v>
          </cell>
          <cell r="E3032" t="str">
            <v>祥亮</v>
          </cell>
          <cell r="F3032" t="str">
            <v>包</v>
          </cell>
        </row>
        <row r="3033">
          <cell r="B3033" t="str">
            <v>N蘿蔔絲鍋餅</v>
          </cell>
          <cell r="C3033" t="str">
            <v>桂冠實業股份有限公司</v>
          </cell>
          <cell r="D3033" t="str">
            <v>40G*50片</v>
          </cell>
          <cell r="E3033" t="str">
            <v>桂冠</v>
          </cell>
          <cell r="F3033" t="str">
            <v>片</v>
          </cell>
        </row>
        <row r="3034">
          <cell r="B3034" t="str">
            <v>桂冠饅頭40G</v>
          </cell>
          <cell r="C3034" t="str">
            <v>桂冠實業股份有限公司</v>
          </cell>
          <cell r="D3034" t="str">
            <v>包/30入</v>
          </cell>
          <cell r="E3034" t="str">
            <v>桂冠</v>
          </cell>
          <cell r="F3034" t="str">
            <v>個</v>
          </cell>
        </row>
        <row r="3035">
          <cell r="B3035" t="str">
            <v>桂冠饅頭80G</v>
          </cell>
          <cell r="C3035" t="str">
            <v>桂冠實業股份有限公司</v>
          </cell>
          <cell r="D3035" t="str">
            <v>包/25入</v>
          </cell>
          <cell r="E3035" t="str">
            <v>桂冠</v>
          </cell>
          <cell r="F3035" t="str">
            <v>個</v>
          </cell>
        </row>
        <row r="3036">
          <cell r="B3036" t="str">
            <v>N統一及第水餃</v>
          </cell>
          <cell r="C3036" t="str">
            <v>統一企業股份有限公司</v>
          </cell>
          <cell r="D3036" t="str">
            <v>包/50入</v>
          </cell>
          <cell r="E3036" t="str">
            <v>樺佐</v>
          </cell>
          <cell r="F3036" t="str">
            <v>個</v>
          </cell>
        </row>
        <row r="3037">
          <cell r="B3037" t="str">
            <v>義美饅頭6入</v>
          </cell>
          <cell r="C3037" t="str">
            <v>義美食品股份有限公司</v>
          </cell>
          <cell r="E3037" t="str">
            <v>現購王哥</v>
          </cell>
          <cell r="F3037" t="str">
            <v>個</v>
          </cell>
        </row>
        <row r="3038">
          <cell r="B3038" t="str">
            <v>義美鮮奶饅頭</v>
          </cell>
          <cell r="C3038" t="str">
            <v>義美食品股份有限公司</v>
          </cell>
          <cell r="D3038" t="str">
            <v>80G/6入</v>
          </cell>
          <cell r="E3038" t="str">
            <v>祥美</v>
          </cell>
          <cell r="F3038" t="str">
            <v>個</v>
          </cell>
        </row>
        <row r="3039">
          <cell r="B3039" t="str">
            <v>餛飩(現做</v>
          </cell>
          <cell r="E3039" t="str">
            <v>現購王哥</v>
          </cell>
          <cell r="F3039" t="str">
            <v>粒</v>
          </cell>
        </row>
        <row r="3040">
          <cell r="B3040" t="str">
            <v>餛飩皮</v>
          </cell>
          <cell r="C3040" t="str">
            <v>東寶食品有限公司</v>
          </cell>
          <cell r="E3040" t="str">
            <v>東寶</v>
          </cell>
          <cell r="F3040" t="str">
            <v>KG</v>
          </cell>
        </row>
        <row r="3041">
          <cell r="B3041" t="str">
            <v>餛飩</v>
          </cell>
          <cell r="D3041" t="str">
            <v>14粒</v>
          </cell>
          <cell r="E3041" t="str">
            <v>現購王哥</v>
          </cell>
          <cell r="F3041" t="str">
            <v>盒</v>
          </cell>
        </row>
        <row r="3042">
          <cell r="B3042" t="str">
            <v>薯條(波浪</v>
          </cell>
          <cell r="C3042" t="str">
            <v>FARMFRITESINTERNATIONALB.V</v>
          </cell>
          <cell r="D3042" t="str">
            <v>2K/包</v>
          </cell>
          <cell r="E3042" t="str">
            <v>祥亮</v>
          </cell>
          <cell r="F3042" t="str">
            <v>包</v>
          </cell>
        </row>
        <row r="3043">
          <cell r="B3043" t="str">
            <v>薯條</v>
          </cell>
          <cell r="E3043" t="str">
            <v>味鴻</v>
          </cell>
          <cell r="F3043" t="str">
            <v>KG</v>
          </cell>
        </row>
        <row r="3044">
          <cell r="B3044" t="str">
            <v>地瓜條(冷凍</v>
          </cell>
          <cell r="C3044" t="str">
            <v>保証責任雲林縣水林雜糧生產合作社</v>
          </cell>
          <cell r="D3044" t="str">
            <v>3k/包</v>
          </cell>
          <cell r="E3044" t="str">
            <v>祥亮</v>
          </cell>
          <cell r="F3044" t="str">
            <v>KG</v>
          </cell>
        </row>
        <row r="3045">
          <cell r="B3045" t="str">
            <v>地瓜條(冷凍.產</v>
          </cell>
          <cell r="D3045" t="str">
            <v>3k/包</v>
          </cell>
          <cell r="E3045" t="str">
            <v>現購</v>
          </cell>
          <cell r="F3045" t="str">
            <v>包</v>
          </cell>
        </row>
        <row r="3046">
          <cell r="B3046" t="str">
            <v>翡翠燒賣20G</v>
          </cell>
          <cell r="C3046" t="str">
            <v>欣冠食品股份有限公司</v>
          </cell>
          <cell r="D3046" t="str">
            <v>50入/包</v>
          </cell>
          <cell r="E3046" t="str">
            <v>桂冠</v>
          </cell>
          <cell r="F3046" t="str">
            <v>個</v>
          </cell>
        </row>
        <row r="3047">
          <cell r="B3047" t="str">
            <v>N佳味蟹黃燒賣</v>
          </cell>
          <cell r="C3047" t="str">
            <v>慶鐘佳味食品</v>
          </cell>
          <cell r="D3047" t="str">
            <v>23G/30入</v>
          </cell>
          <cell r="E3047" t="str">
            <v>祥亮</v>
          </cell>
          <cell r="F3047" t="str">
            <v>包</v>
          </cell>
        </row>
        <row r="3048">
          <cell r="B3048" t="str">
            <v>奇美鮮肉燒賣</v>
          </cell>
          <cell r="C3048" t="str">
            <v>奇美食品股份有限公司</v>
          </cell>
          <cell r="D3048" t="str">
            <v>20G/30入/包</v>
          </cell>
          <cell r="E3048" t="str">
            <v>冠晟</v>
          </cell>
          <cell r="F3048" t="str">
            <v>個</v>
          </cell>
        </row>
        <row r="3049">
          <cell r="B3049" t="str">
            <v>大家鮮肉燒賣</v>
          </cell>
          <cell r="E3049" t="str">
            <v>祥亮</v>
          </cell>
          <cell r="F3049" t="str">
            <v>個</v>
          </cell>
          <cell r="H3049" t="str">
            <v>CAS台灣優良農產品</v>
          </cell>
        </row>
        <row r="3050">
          <cell r="B3050" t="str">
            <v>大家金皇燒賣</v>
          </cell>
          <cell r="E3050" t="str">
            <v>祥亮</v>
          </cell>
          <cell r="F3050" t="str">
            <v>個</v>
          </cell>
          <cell r="H3050" t="str">
            <v>CAS台灣優良農產品</v>
          </cell>
        </row>
        <row r="3051">
          <cell r="B3051" t="str">
            <v>大家翡翠燒賣</v>
          </cell>
          <cell r="E3051" t="str">
            <v>祥亮</v>
          </cell>
          <cell r="F3051" t="str">
            <v>個</v>
          </cell>
          <cell r="H3051" t="str">
            <v>CAS台灣優良農產品</v>
          </cell>
        </row>
        <row r="3052">
          <cell r="B3052" t="str">
            <v>禎祥珍珠丸</v>
          </cell>
          <cell r="C3052" t="str">
            <v>禎祥食品工業股份有限公司</v>
          </cell>
          <cell r="D3052" t="str">
            <v>25g*30粒</v>
          </cell>
          <cell r="E3052" t="str">
            <v>祥亮</v>
          </cell>
          <cell r="F3052" t="str">
            <v>個</v>
          </cell>
        </row>
        <row r="3053">
          <cell r="B3053" t="str">
            <v>黑糖糕(圓</v>
          </cell>
          <cell r="C3053" t="str">
            <v>滿記食品行</v>
          </cell>
          <cell r="E3053" t="str">
            <v>太順</v>
          </cell>
          <cell r="F3053" t="str">
            <v>包</v>
          </cell>
        </row>
        <row r="3054">
          <cell r="B3054" t="str">
            <v>N龍鳳珍珠丸</v>
          </cell>
          <cell r="C3054" t="str">
            <v>台灣欣榮食品股份有限公司</v>
          </cell>
          <cell r="D3054" t="str">
            <v>25g*30粒</v>
          </cell>
          <cell r="E3054" t="str">
            <v>祥亮</v>
          </cell>
          <cell r="F3054" t="str">
            <v>粒</v>
          </cell>
        </row>
        <row r="3055">
          <cell r="B3055" t="str">
            <v>黑糖饅頭10入</v>
          </cell>
          <cell r="C3055" t="str">
            <v>南山食品廠</v>
          </cell>
          <cell r="E3055" t="str">
            <v>太順</v>
          </cell>
          <cell r="F3055" t="str">
            <v>包</v>
          </cell>
        </row>
        <row r="3056">
          <cell r="B3056" t="str">
            <v>黑糖饅頭</v>
          </cell>
          <cell r="C3056" t="str">
            <v>南山食品廠</v>
          </cell>
          <cell r="E3056" t="str">
            <v>太順</v>
          </cell>
          <cell r="F3056" t="str">
            <v>個</v>
          </cell>
        </row>
        <row r="3057">
          <cell r="B3057" t="str">
            <v>銀絲花卷(芋</v>
          </cell>
          <cell r="C3057" t="str">
            <v>南山食品廠</v>
          </cell>
          <cell r="D3057" t="str">
            <v>5入/包</v>
          </cell>
          <cell r="E3057" t="str">
            <v>太順</v>
          </cell>
          <cell r="F3057" t="str">
            <v>個</v>
          </cell>
        </row>
        <row r="3058">
          <cell r="B3058" t="str">
            <v>義美水餃1050G</v>
          </cell>
          <cell r="C3058" t="str">
            <v>義美食品股份有限公司</v>
          </cell>
          <cell r="E3058" t="str">
            <v>現購王哥</v>
          </cell>
          <cell r="F3058" t="str">
            <v>包</v>
          </cell>
        </row>
        <row r="3059">
          <cell r="B3059" t="str">
            <v>祥亮手工大水餃</v>
          </cell>
          <cell r="D3059" t="str">
            <v>22G*50入</v>
          </cell>
          <cell r="E3059" t="str">
            <v>祥亮</v>
          </cell>
          <cell r="F3059" t="str">
            <v>包</v>
          </cell>
        </row>
        <row r="3060">
          <cell r="B3060" t="str">
            <v>N披薩土司</v>
          </cell>
          <cell r="C3060" t="str">
            <v>生楓西點麵包店</v>
          </cell>
          <cell r="E3060" t="str">
            <v>生楓</v>
          </cell>
          <cell r="F3060" t="str">
            <v>個</v>
          </cell>
        </row>
        <row r="3061">
          <cell r="B3061" t="str">
            <v>薯球2.5K</v>
          </cell>
          <cell r="C3061" t="str">
            <v>比利時路多薩有限公司</v>
          </cell>
          <cell r="D3061" t="str">
            <v>約350粒</v>
          </cell>
          <cell r="E3061" t="str">
            <v>祥亮</v>
          </cell>
          <cell r="F3061" t="str">
            <v>包</v>
          </cell>
        </row>
        <row r="3062">
          <cell r="B3062" t="str">
            <v>N卡士達椰香捲</v>
          </cell>
          <cell r="D3062" t="str">
            <v>30粒/60G</v>
          </cell>
          <cell r="E3062" t="str">
            <v>祥亮</v>
          </cell>
          <cell r="F3062" t="str">
            <v>個</v>
          </cell>
        </row>
        <row r="3063">
          <cell r="B3063" t="str">
            <v>御飯糰</v>
          </cell>
          <cell r="C3063" t="str">
            <v>統一企業股份有限公司</v>
          </cell>
          <cell r="E3063" t="str">
            <v>現購王哥</v>
          </cell>
          <cell r="F3063" t="str">
            <v>個</v>
          </cell>
        </row>
        <row r="3064">
          <cell r="B3064" t="str">
            <v>薯球(起司)1K</v>
          </cell>
          <cell r="C3064" t="str">
            <v>比利時路多薩有限公司</v>
          </cell>
          <cell r="D3064" t="str">
            <v>10k/箱</v>
          </cell>
          <cell r="E3064" t="str">
            <v>祥亮</v>
          </cell>
          <cell r="F3064" t="str">
            <v>包</v>
          </cell>
        </row>
        <row r="3065">
          <cell r="B3065" t="str">
            <v>薯瓣</v>
          </cell>
          <cell r="D3065" t="str">
            <v>2k/包</v>
          </cell>
          <cell r="E3065" t="str">
            <v>祥亮</v>
          </cell>
          <cell r="F3065" t="str">
            <v>包</v>
          </cell>
        </row>
        <row r="3066">
          <cell r="B3066" t="str">
            <v>海鮮燒賣20G</v>
          </cell>
          <cell r="C3066" t="str">
            <v>欣冠食品股份有限公司</v>
          </cell>
          <cell r="D3066" t="str">
            <v>20g*50入</v>
          </cell>
          <cell r="E3066" t="str">
            <v>桂冠</v>
          </cell>
          <cell r="F3066" t="str">
            <v>個</v>
          </cell>
        </row>
        <row r="3067">
          <cell r="B3067" t="str">
            <v>餐盒(中)</v>
          </cell>
          <cell r="E3067" t="str">
            <v>芃呈</v>
          </cell>
          <cell r="F3067" t="str">
            <v>個</v>
          </cell>
        </row>
        <row r="3068">
          <cell r="B3068" t="str">
            <v>N三角蛋糕</v>
          </cell>
          <cell r="C3068" t="str">
            <v>生楓西點麵包店</v>
          </cell>
          <cell r="E3068" t="str">
            <v>生楓</v>
          </cell>
          <cell r="F3068" t="str">
            <v>個</v>
          </cell>
        </row>
        <row r="3069">
          <cell r="B3069" t="str">
            <v>N奇美養生饅頭</v>
          </cell>
          <cell r="C3069" t="str">
            <v>奇美食品股份有限公司</v>
          </cell>
          <cell r="D3069" t="str">
            <v>65G/15入</v>
          </cell>
          <cell r="E3069" t="str">
            <v>祥亮</v>
          </cell>
          <cell r="F3069" t="str">
            <v>個</v>
          </cell>
        </row>
        <row r="3070">
          <cell r="B3070" t="str">
            <v>桂冠鮮肉包70G</v>
          </cell>
          <cell r="C3070" t="str">
            <v>桂冠實業股份有限公司</v>
          </cell>
          <cell r="D3070" t="str">
            <v>25入/70G</v>
          </cell>
          <cell r="E3070" t="str">
            <v>桂冠</v>
          </cell>
          <cell r="F3070" t="str">
            <v>個</v>
          </cell>
          <cell r="H3070" t="str">
            <v>CAS台灣優良農產品</v>
          </cell>
          <cell r="I3070" t="str">
            <v>021406</v>
          </cell>
        </row>
        <row r="3071">
          <cell r="B3071" t="str">
            <v>奇美鮮肉包32G</v>
          </cell>
          <cell r="C3071" t="str">
            <v>奇美食品股份有限公司</v>
          </cell>
          <cell r="D3071" t="str">
            <v>40入/32G</v>
          </cell>
          <cell r="E3071" t="str">
            <v>祥亮</v>
          </cell>
          <cell r="F3071" t="str">
            <v>個</v>
          </cell>
          <cell r="H3071" t="str">
            <v>CAS台灣優良農產品</v>
          </cell>
          <cell r="I3071" t="str">
            <v>022401</v>
          </cell>
        </row>
        <row r="3072">
          <cell r="B3072" t="str">
            <v>白米(有機</v>
          </cell>
          <cell r="D3072" t="str">
            <v>3KG</v>
          </cell>
          <cell r="E3072" t="str">
            <v>宇佃興</v>
          </cell>
          <cell r="F3072" t="str">
            <v>包</v>
          </cell>
        </row>
        <row r="3073">
          <cell r="B3073" t="str">
            <v>胚芽米(有機</v>
          </cell>
          <cell r="D3073" t="str">
            <v>3KG</v>
          </cell>
          <cell r="E3073" t="str">
            <v>宇佃興</v>
          </cell>
          <cell r="F3073" t="str">
            <v>包</v>
          </cell>
        </row>
        <row r="3074">
          <cell r="B3074" t="str">
            <v>紅糯米(有機</v>
          </cell>
          <cell r="D3074" t="str">
            <v>1KG</v>
          </cell>
          <cell r="E3074" t="str">
            <v>宇佃興</v>
          </cell>
          <cell r="F3074" t="str">
            <v>包</v>
          </cell>
        </row>
        <row r="3075">
          <cell r="B3075" t="str">
            <v>紫糯米(有機</v>
          </cell>
          <cell r="D3075" t="str">
            <v>1KG</v>
          </cell>
          <cell r="E3075" t="str">
            <v>宇佃興</v>
          </cell>
          <cell r="F3075" t="str">
            <v>包</v>
          </cell>
        </row>
        <row r="3076">
          <cell r="B3076" t="str">
            <v>糯米(有機</v>
          </cell>
          <cell r="D3076" t="str">
            <v>1kg/包</v>
          </cell>
          <cell r="E3076" t="str">
            <v>宇佃興</v>
          </cell>
          <cell r="F3076" t="str">
            <v>KG</v>
          </cell>
        </row>
        <row r="3077">
          <cell r="B3077" t="str">
            <v>寬粉(有機</v>
          </cell>
          <cell r="D3077" t="str">
            <v>175G/包</v>
          </cell>
          <cell r="E3077" t="str">
            <v>宇佃興</v>
          </cell>
          <cell r="F3077" t="str">
            <v>包</v>
          </cell>
        </row>
        <row r="3078">
          <cell r="B3078" t="str">
            <v>冬粉(有機</v>
          </cell>
          <cell r="D3078" t="str">
            <v>175G/包</v>
          </cell>
          <cell r="E3078" t="str">
            <v>宇佃興</v>
          </cell>
          <cell r="F3078" t="str">
            <v>包</v>
          </cell>
        </row>
        <row r="3079">
          <cell r="B3079" t="str">
            <v>白米(有機30K</v>
          </cell>
          <cell r="D3079" t="str">
            <v>鴨間稻二等米</v>
          </cell>
          <cell r="E3079" t="str">
            <v>福業國際</v>
          </cell>
          <cell r="F3079" t="str">
            <v>KG</v>
          </cell>
        </row>
        <row r="3080">
          <cell r="B3080" t="str">
            <v>糙米(公</v>
          </cell>
          <cell r="C3080" t="str">
            <v>新松仁米行</v>
          </cell>
          <cell r="E3080" t="str">
            <v>新松仁</v>
          </cell>
          <cell r="F3080" t="str">
            <v>KG</v>
          </cell>
        </row>
        <row r="3081">
          <cell r="B3081" t="str">
            <v>白米</v>
          </cell>
          <cell r="C3081" t="str">
            <v>新松仁米行</v>
          </cell>
          <cell r="E3081" t="str">
            <v>新松仁</v>
          </cell>
          <cell r="F3081" t="str">
            <v>KG</v>
          </cell>
        </row>
        <row r="3082">
          <cell r="B3082" t="str">
            <v>益全香米12K</v>
          </cell>
          <cell r="C3082" t="str">
            <v>松町商行</v>
          </cell>
          <cell r="E3082" t="str">
            <v>松町</v>
          </cell>
          <cell r="F3082" t="str">
            <v>包</v>
          </cell>
        </row>
        <row r="3083">
          <cell r="B3083" t="str">
            <v>壽司米</v>
          </cell>
          <cell r="C3083" t="str">
            <v>松町商行</v>
          </cell>
          <cell r="E3083" t="str">
            <v>松町</v>
          </cell>
          <cell r="F3083" t="str">
            <v>KG</v>
          </cell>
        </row>
        <row r="3084">
          <cell r="B3084" t="str">
            <v>白米30K</v>
          </cell>
          <cell r="C3084" t="str">
            <v>新松仁米行</v>
          </cell>
          <cell r="E3084" t="str">
            <v>新松仁</v>
          </cell>
          <cell r="F3084" t="str">
            <v>包</v>
          </cell>
        </row>
        <row r="3085">
          <cell r="B3085" t="str">
            <v>池上米</v>
          </cell>
          <cell r="C3085" t="str">
            <v>松町商行</v>
          </cell>
          <cell r="D3085" t="str">
            <v>12KG/包</v>
          </cell>
          <cell r="E3085" t="str">
            <v>松町</v>
          </cell>
          <cell r="F3085" t="str">
            <v>包</v>
          </cell>
        </row>
        <row r="3086">
          <cell r="B3086" t="str">
            <v>白米30K</v>
          </cell>
          <cell r="C3086" t="str">
            <v>順隆米行</v>
          </cell>
          <cell r="E3086" t="str">
            <v>順隆米行</v>
          </cell>
          <cell r="F3086" t="str">
            <v>包</v>
          </cell>
        </row>
        <row r="3087">
          <cell r="B3087" t="str">
            <v>白米</v>
          </cell>
          <cell r="C3087" t="str">
            <v>順隆米行</v>
          </cell>
          <cell r="E3087" t="str">
            <v>順隆米行</v>
          </cell>
          <cell r="F3087" t="str">
            <v>KG</v>
          </cell>
        </row>
        <row r="3088">
          <cell r="B3088" t="str">
            <v>白米(有機</v>
          </cell>
          <cell r="E3088" t="str">
            <v>瑞城</v>
          </cell>
          <cell r="F3088" t="str">
            <v>KG</v>
          </cell>
        </row>
        <row r="3089">
          <cell r="B3089" t="str">
            <v>長糯米</v>
          </cell>
          <cell r="C3089" t="str">
            <v>松町商行</v>
          </cell>
          <cell r="E3089" t="str">
            <v>松町</v>
          </cell>
          <cell r="F3089" t="str">
            <v>KG</v>
          </cell>
        </row>
        <row r="3090">
          <cell r="B3090" t="str">
            <v>壽司米12K(食神</v>
          </cell>
          <cell r="C3090" t="str">
            <v>松町商行</v>
          </cell>
          <cell r="E3090" t="str">
            <v>松町</v>
          </cell>
          <cell r="F3090" t="str">
            <v>包</v>
          </cell>
        </row>
        <row r="3091">
          <cell r="B3091" t="str">
            <v>圓糯米</v>
          </cell>
          <cell r="C3091" t="str">
            <v>松町商行</v>
          </cell>
          <cell r="E3091" t="str">
            <v>松町</v>
          </cell>
          <cell r="F3091" t="str">
            <v>KG</v>
          </cell>
        </row>
        <row r="3092">
          <cell r="B3092" t="str">
            <v>五穀米</v>
          </cell>
          <cell r="C3092" t="str">
            <v>松町商行</v>
          </cell>
          <cell r="E3092" t="str">
            <v>松町</v>
          </cell>
          <cell r="F3092" t="str">
            <v>KG</v>
          </cell>
        </row>
        <row r="3093">
          <cell r="B3093" t="str">
            <v>胚芽米</v>
          </cell>
          <cell r="C3093" t="str">
            <v>松町商行</v>
          </cell>
          <cell r="E3093" t="str">
            <v>松町</v>
          </cell>
          <cell r="F3093" t="str">
            <v>KG</v>
          </cell>
        </row>
        <row r="3094">
          <cell r="B3094" t="str">
            <v>胚芽米3K</v>
          </cell>
          <cell r="C3094" t="str">
            <v>松町商行</v>
          </cell>
          <cell r="E3094" t="str">
            <v>松町</v>
          </cell>
          <cell r="F3094" t="str">
            <v>包</v>
          </cell>
        </row>
        <row r="3095">
          <cell r="B3095" t="str">
            <v>糙米</v>
          </cell>
          <cell r="C3095" t="str">
            <v>松町商行</v>
          </cell>
          <cell r="D3095" t="str">
            <v>30K/件</v>
          </cell>
          <cell r="E3095" t="str">
            <v>松町</v>
          </cell>
          <cell r="F3095" t="str">
            <v>KG</v>
          </cell>
        </row>
        <row r="3096">
          <cell r="B3096" t="str">
            <v>糙米3K(真空包</v>
          </cell>
          <cell r="C3096" t="str">
            <v>松町商行</v>
          </cell>
          <cell r="D3096" t="str">
            <v>3k</v>
          </cell>
          <cell r="E3096" t="str">
            <v>松町</v>
          </cell>
          <cell r="F3096" t="str">
            <v>包</v>
          </cell>
        </row>
        <row r="3097">
          <cell r="B3097" t="str">
            <v>乾米粉250G</v>
          </cell>
          <cell r="C3097" t="str">
            <v>新順發米粉廠</v>
          </cell>
          <cell r="D3097" t="str">
            <v>包/250G</v>
          </cell>
          <cell r="E3097" t="str">
            <v>全國</v>
          </cell>
          <cell r="F3097" t="str">
            <v>包</v>
          </cell>
        </row>
        <row r="3098">
          <cell r="B3098" t="str">
            <v>乾米粉(濟公</v>
          </cell>
          <cell r="C3098" t="str">
            <v>國豐米粉廠</v>
          </cell>
          <cell r="D3098" t="str">
            <v>箱/40包</v>
          </cell>
          <cell r="E3098" t="str">
            <v>全國</v>
          </cell>
          <cell r="F3098" t="str">
            <v>包</v>
          </cell>
        </row>
        <row r="3099">
          <cell r="B3099" t="str">
            <v>南瓜米粉200G</v>
          </cell>
          <cell r="E3099" t="str">
            <v>現購王哥</v>
          </cell>
          <cell r="F3099" t="str">
            <v>包</v>
          </cell>
        </row>
        <row r="3100">
          <cell r="B3100" t="str">
            <v>蘿蔔糕50G(禎</v>
          </cell>
          <cell r="C3100" t="str">
            <v>禎祥食品工業股份有限公司</v>
          </cell>
          <cell r="D3100" t="str">
            <v>50G*50片</v>
          </cell>
          <cell r="E3100" t="str">
            <v>祥亮</v>
          </cell>
          <cell r="F3100" t="str">
            <v>包</v>
          </cell>
        </row>
        <row r="3101">
          <cell r="B3101" t="str">
            <v>埔里乾米粉(粗</v>
          </cell>
          <cell r="C3101" t="str">
            <v>埔里振松記米粉</v>
          </cell>
          <cell r="D3101" t="str">
            <v>380G/20包</v>
          </cell>
          <cell r="E3101" t="str">
            <v>定翔</v>
          </cell>
          <cell r="F3101" t="str">
            <v>包</v>
          </cell>
        </row>
        <row r="3102">
          <cell r="B3102" t="str">
            <v>乾米粉</v>
          </cell>
          <cell r="D3102" t="str">
            <v>250G/包</v>
          </cell>
          <cell r="E3102" t="str">
            <v>日陞</v>
          </cell>
          <cell r="F3102" t="str">
            <v>包</v>
          </cell>
        </row>
        <row r="3103">
          <cell r="B3103" t="str">
            <v>埔里振松記米粉</v>
          </cell>
          <cell r="C3103" t="str">
            <v>埔里振松記米粉</v>
          </cell>
          <cell r="D3103" t="str">
            <v>380G/包</v>
          </cell>
          <cell r="E3103" t="str">
            <v>定翔</v>
          </cell>
          <cell r="F3103" t="str">
            <v>包</v>
          </cell>
        </row>
        <row r="3104">
          <cell r="B3104" t="str">
            <v>牛肉麵(生</v>
          </cell>
          <cell r="C3104" t="str">
            <v>東寶食品有限公司</v>
          </cell>
          <cell r="E3104" t="str">
            <v>東寶</v>
          </cell>
          <cell r="F3104" t="str">
            <v>KG</v>
          </cell>
        </row>
        <row r="3105">
          <cell r="B3105" t="str">
            <v>濕米粉(粗</v>
          </cell>
          <cell r="C3105" t="str">
            <v>永豐製麵廠</v>
          </cell>
          <cell r="E3105" t="str">
            <v>永豐</v>
          </cell>
          <cell r="F3105" t="str">
            <v>KG</v>
          </cell>
        </row>
        <row r="3106">
          <cell r="B3106" t="str">
            <v>乾米粉250G</v>
          </cell>
          <cell r="D3106" t="str">
            <v>250G</v>
          </cell>
          <cell r="E3106" t="str">
            <v>定翔</v>
          </cell>
          <cell r="F3106" t="str">
            <v>包</v>
          </cell>
        </row>
        <row r="3107">
          <cell r="B3107" t="str">
            <v>手工白麵線</v>
          </cell>
          <cell r="C3107" t="str">
            <v>永豐製麵廠</v>
          </cell>
          <cell r="E3107" t="str">
            <v>永豐</v>
          </cell>
          <cell r="F3107" t="str">
            <v>KG</v>
          </cell>
        </row>
        <row r="3108">
          <cell r="B3108" t="str">
            <v>棕色麵線(濟公</v>
          </cell>
          <cell r="C3108" t="str">
            <v>宏廣製麵廠</v>
          </cell>
          <cell r="E3108" t="str">
            <v>全國</v>
          </cell>
          <cell r="F3108" t="str">
            <v>KG</v>
          </cell>
        </row>
        <row r="3109">
          <cell r="B3109" t="str">
            <v>棕色麵線</v>
          </cell>
          <cell r="C3109" t="str">
            <v>尚旺生技有限公司</v>
          </cell>
          <cell r="E3109" t="str">
            <v>尚旺</v>
          </cell>
          <cell r="F3109" t="str">
            <v>KG</v>
          </cell>
        </row>
        <row r="3110">
          <cell r="B3110" t="str">
            <v>純米粉600g</v>
          </cell>
          <cell r="D3110" t="str">
            <v>600G</v>
          </cell>
          <cell r="E3110" t="str">
            <v>宇佃興</v>
          </cell>
          <cell r="F3110" t="str">
            <v>包</v>
          </cell>
        </row>
        <row r="3111">
          <cell r="B3111" t="str">
            <v>N雞絲麵</v>
          </cell>
          <cell r="C3111" t="str">
            <v>尚旺生技有限公司</v>
          </cell>
          <cell r="D3111" t="str">
            <v>5入/包</v>
          </cell>
          <cell r="E3111" t="str">
            <v>尚旺</v>
          </cell>
          <cell r="F3111" t="str">
            <v>包</v>
          </cell>
        </row>
        <row r="3112">
          <cell r="B3112" t="str">
            <v>雞絲麵</v>
          </cell>
          <cell r="C3112" t="str">
            <v>尚旺生技有限公司</v>
          </cell>
          <cell r="D3112" t="str">
            <v>5入/包</v>
          </cell>
          <cell r="E3112" t="str">
            <v>定翔</v>
          </cell>
          <cell r="F3112" t="str">
            <v>包</v>
          </cell>
        </row>
        <row r="3113">
          <cell r="B3113" t="str">
            <v>N雞絲麵(海鮮</v>
          </cell>
          <cell r="C3113" t="str">
            <v>尚旺生技有限公司</v>
          </cell>
          <cell r="D3113" t="str">
            <v>150G/包</v>
          </cell>
          <cell r="E3113" t="str">
            <v>日正</v>
          </cell>
          <cell r="F3113" t="str">
            <v>包</v>
          </cell>
        </row>
        <row r="3114">
          <cell r="B3114" t="str">
            <v>十全大補藥包</v>
          </cell>
          <cell r="C3114" t="str">
            <v>十全特好食品股份有限公司</v>
          </cell>
          <cell r="D3114" t="str">
            <v>150g/包</v>
          </cell>
          <cell r="E3114" t="str">
            <v>定翔</v>
          </cell>
          <cell r="F3114" t="str">
            <v>包</v>
          </cell>
        </row>
        <row r="3115">
          <cell r="B3115" t="str">
            <v>N薑母鴨包37G</v>
          </cell>
          <cell r="E3115" t="str">
            <v>日正</v>
          </cell>
          <cell r="F3115" t="str">
            <v>包</v>
          </cell>
        </row>
        <row r="3116">
          <cell r="B3116" t="str">
            <v>藥燉排骨包150G</v>
          </cell>
          <cell r="E3116" t="str">
            <v>定翔</v>
          </cell>
          <cell r="F3116" t="str">
            <v>包</v>
          </cell>
        </row>
        <row r="3117">
          <cell r="B3117" t="str">
            <v>N四神包454G</v>
          </cell>
          <cell r="C3117" t="str">
            <v>廣漢貿易</v>
          </cell>
          <cell r="E3117" t="str">
            <v>全國</v>
          </cell>
          <cell r="F3117" t="str">
            <v>包</v>
          </cell>
        </row>
        <row r="3118">
          <cell r="B3118" t="str">
            <v>四物藥包150G</v>
          </cell>
          <cell r="E3118" t="str">
            <v>定翔</v>
          </cell>
          <cell r="F3118" t="str">
            <v>包</v>
          </cell>
        </row>
        <row r="3119">
          <cell r="B3119" t="str">
            <v>黑糖1K</v>
          </cell>
          <cell r="E3119" t="str">
            <v>日正</v>
          </cell>
          <cell r="F3119" t="str">
            <v>包</v>
          </cell>
        </row>
        <row r="3120">
          <cell r="B3120" t="str">
            <v>雞絲麵</v>
          </cell>
          <cell r="D3120" t="str">
            <v>不要冬菜</v>
          </cell>
          <cell r="E3120" t="str">
            <v>現購王哥</v>
          </cell>
          <cell r="F3120" t="str">
            <v>包</v>
          </cell>
        </row>
        <row r="3121">
          <cell r="B3121" t="str">
            <v>長壽麵線</v>
          </cell>
          <cell r="D3121" t="str">
            <v>250g/包</v>
          </cell>
          <cell r="E3121" t="str">
            <v>定翔</v>
          </cell>
          <cell r="F3121" t="str">
            <v>包</v>
          </cell>
        </row>
        <row r="3122">
          <cell r="B3122" t="str">
            <v>寬冬粉(日正</v>
          </cell>
          <cell r="C3122" t="str">
            <v>日正食品工業股份有限公司</v>
          </cell>
          <cell r="E3122" t="str">
            <v>日正</v>
          </cell>
          <cell r="F3122" t="str">
            <v>KG</v>
          </cell>
        </row>
        <row r="3123">
          <cell r="B3123" t="str">
            <v>二砂1K(台糖</v>
          </cell>
          <cell r="C3123" t="str">
            <v>台灣糖業股份有限公司</v>
          </cell>
          <cell r="E3123" t="str">
            <v>日陞</v>
          </cell>
          <cell r="F3123" t="str">
            <v>包</v>
          </cell>
        </row>
        <row r="3124">
          <cell r="B3124" t="str">
            <v>三環麵線</v>
          </cell>
          <cell r="C3124" t="str">
            <v>金原禾製麵廠</v>
          </cell>
          <cell r="D3124" t="str">
            <v>3束/包</v>
          </cell>
          <cell r="E3124" t="str">
            <v>永芳</v>
          </cell>
          <cell r="F3124" t="str">
            <v>包</v>
          </cell>
        </row>
        <row r="3125">
          <cell r="B3125" t="str">
            <v>三環麵線</v>
          </cell>
          <cell r="C3125" t="str">
            <v>金原禾製麵廠</v>
          </cell>
          <cell r="D3125" t="str">
            <v>3束/包</v>
          </cell>
          <cell r="E3125" t="str">
            <v>定翔</v>
          </cell>
          <cell r="F3125" t="str">
            <v>包</v>
          </cell>
        </row>
        <row r="3126">
          <cell r="B3126" t="str">
            <v>小米</v>
          </cell>
          <cell r="E3126" t="str">
            <v>定翔</v>
          </cell>
          <cell r="F3126" t="str">
            <v>KG</v>
          </cell>
        </row>
        <row r="3127">
          <cell r="B3127" t="str">
            <v>四神(包</v>
          </cell>
          <cell r="E3127" t="str">
            <v>全國</v>
          </cell>
          <cell r="F3127" t="str">
            <v>包</v>
          </cell>
        </row>
        <row r="3128">
          <cell r="B3128" t="str">
            <v>冬粉(萬龍</v>
          </cell>
          <cell r="C3128" t="str">
            <v>立德食品股份有限公司</v>
          </cell>
          <cell r="E3128" t="str">
            <v>全國</v>
          </cell>
          <cell r="F3128" t="str">
            <v>KG</v>
          </cell>
        </row>
        <row r="3129">
          <cell r="B3129" t="str">
            <v>冬粉600G(紅網</v>
          </cell>
          <cell r="D3129" t="str">
            <v>包/600g</v>
          </cell>
          <cell r="E3129" t="str">
            <v>定翔</v>
          </cell>
          <cell r="F3129" t="str">
            <v>包</v>
          </cell>
        </row>
        <row r="3130">
          <cell r="B3130" t="str">
            <v>冬粉3K(萬龍</v>
          </cell>
          <cell r="C3130" t="str">
            <v>立德食品股份有限公司</v>
          </cell>
          <cell r="E3130" t="str">
            <v>全國</v>
          </cell>
          <cell r="F3130" t="str">
            <v>包</v>
          </cell>
        </row>
        <row r="3131">
          <cell r="B3131" t="str">
            <v>冬粉(龍品</v>
          </cell>
          <cell r="C3131" t="str">
            <v>信全冬粉</v>
          </cell>
          <cell r="D3131" t="str">
            <v>包/3K</v>
          </cell>
          <cell r="E3131" t="str">
            <v>日陞</v>
          </cell>
          <cell r="F3131" t="str">
            <v>KG</v>
          </cell>
        </row>
        <row r="3132">
          <cell r="B3132" t="str">
            <v>冬粉(龍口</v>
          </cell>
          <cell r="C3132" t="str">
            <v>龍口食品企業股份有限公司</v>
          </cell>
          <cell r="E3132" t="str">
            <v>日陞</v>
          </cell>
          <cell r="F3132" t="str">
            <v>KG</v>
          </cell>
        </row>
        <row r="3133">
          <cell r="B3133" t="str">
            <v>冬粉(龍口小</v>
          </cell>
          <cell r="C3133" t="str">
            <v>龍口食品企業股份有限公司</v>
          </cell>
          <cell r="E3133" t="str">
            <v>定翔</v>
          </cell>
          <cell r="F3133" t="str">
            <v>包</v>
          </cell>
        </row>
        <row r="3134">
          <cell r="B3134" t="str">
            <v>冬粉</v>
          </cell>
          <cell r="E3134" t="str">
            <v>全國</v>
          </cell>
          <cell r="F3134" t="str">
            <v>KG</v>
          </cell>
        </row>
        <row r="3135">
          <cell r="B3135" t="str">
            <v>螺旋麵</v>
          </cell>
          <cell r="D3135" t="str">
            <v>500G馬可波羅</v>
          </cell>
          <cell r="E3135" t="str">
            <v>宇佃興</v>
          </cell>
          <cell r="F3135" t="str">
            <v>包</v>
          </cell>
        </row>
        <row r="3136">
          <cell r="B3136" t="str">
            <v>通心麵(素色</v>
          </cell>
          <cell r="D3136" t="str">
            <v>箱/24入/12KG</v>
          </cell>
          <cell r="E3136" t="str">
            <v>現購</v>
          </cell>
          <cell r="F3136" t="str">
            <v>包</v>
          </cell>
        </row>
        <row r="3137">
          <cell r="B3137" t="str">
            <v>通心麵(彩色</v>
          </cell>
          <cell r="D3137" t="str">
            <v>箱/24入/12KG</v>
          </cell>
          <cell r="E3137" t="str">
            <v>現購</v>
          </cell>
          <cell r="F3137" t="str">
            <v>包</v>
          </cell>
        </row>
        <row r="3138">
          <cell r="B3138" t="str">
            <v>彎管麵(素色</v>
          </cell>
          <cell r="D3138" t="str">
            <v>包/500G</v>
          </cell>
          <cell r="E3138" t="str">
            <v>現購</v>
          </cell>
          <cell r="F3138" t="str">
            <v>包</v>
          </cell>
        </row>
        <row r="3139">
          <cell r="B3139" t="str">
            <v>螺旋麵(素色</v>
          </cell>
          <cell r="D3139" t="str">
            <v>箱/24入</v>
          </cell>
          <cell r="E3139" t="str">
            <v>現購</v>
          </cell>
          <cell r="F3139" t="str">
            <v>包</v>
          </cell>
        </row>
        <row r="3140">
          <cell r="B3140" t="str">
            <v>螺旋麵(彩色</v>
          </cell>
          <cell r="D3140" t="str">
            <v>箱/24入</v>
          </cell>
          <cell r="E3140" t="str">
            <v>現購</v>
          </cell>
          <cell r="F3140" t="str">
            <v>包</v>
          </cell>
        </row>
        <row r="3141">
          <cell r="B3141" t="str">
            <v>N五木營養麵條</v>
          </cell>
          <cell r="C3141" t="str">
            <v>興霖食品股份有限公司</v>
          </cell>
          <cell r="D3141" t="str">
            <v>2.2K/包</v>
          </cell>
          <cell r="E3141" t="str">
            <v>現購王哥</v>
          </cell>
          <cell r="F3141" t="str">
            <v>包</v>
          </cell>
        </row>
        <row r="3142">
          <cell r="B3142" t="str">
            <v>貝殼麵(彩色</v>
          </cell>
          <cell r="D3142" t="str">
            <v>500g/包</v>
          </cell>
          <cell r="E3142" t="str">
            <v>現購</v>
          </cell>
          <cell r="F3142" t="str">
            <v>包</v>
          </cell>
        </row>
        <row r="3143">
          <cell r="B3143" t="str">
            <v>彎管麵(彩色</v>
          </cell>
          <cell r="E3143" t="str">
            <v>現購</v>
          </cell>
          <cell r="F3143" t="str">
            <v>包</v>
          </cell>
        </row>
        <row r="3144">
          <cell r="B3144" t="str">
            <v>維力蒸煮麵650G</v>
          </cell>
          <cell r="D3144" t="str">
            <v>8包/箱</v>
          </cell>
          <cell r="E3144" t="str">
            <v>全國</v>
          </cell>
          <cell r="F3144" t="str">
            <v>包</v>
          </cell>
        </row>
        <row r="3145">
          <cell r="B3145" t="str">
            <v>貝殼麵(素色</v>
          </cell>
          <cell r="D3145" t="str">
            <v>500G</v>
          </cell>
          <cell r="E3145" t="str">
            <v>現購</v>
          </cell>
          <cell r="F3145" t="str">
            <v>包</v>
          </cell>
        </row>
        <row r="3146">
          <cell r="B3146" t="str">
            <v>五木拉麵340G</v>
          </cell>
          <cell r="C3146" t="str">
            <v>興霖食品股份有限公司</v>
          </cell>
          <cell r="D3146" t="str">
            <v>340G</v>
          </cell>
          <cell r="E3146" t="str">
            <v>現購王哥</v>
          </cell>
          <cell r="F3146" t="str">
            <v>包</v>
          </cell>
        </row>
        <row r="3147">
          <cell r="B3147" t="str">
            <v>五木海鮮拉麵</v>
          </cell>
          <cell r="C3147" t="str">
            <v>興霖食品股份有限公司</v>
          </cell>
          <cell r="D3147" t="str">
            <v>375G/12入</v>
          </cell>
          <cell r="E3147" t="str">
            <v>現購王哥</v>
          </cell>
          <cell r="F3147" t="str">
            <v>包</v>
          </cell>
        </row>
        <row r="3148">
          <cell r="B3148" t="str">
            <v>五木蔬菜拉麵</v>
          </cell>
          <cell r="C3148" t="str">
            <v>興霖食品股份有限公司</v>
          </cell>
          <cell r="D3148" t="str">
            <v>12入/件</v>
          </cell>
          <cell r="E3148" t="str">
            <v>現購王哥</v>
          </cell>
          <cell r="F3148" t="str">
            <v>包</v>
          </cell>
        </row>
        <row r="3149">
          <cell r="B3149" t="str">
            <v>五木蔬菜拉麵</v>
          </cell>
          <cell r="C3149" t="str">
            <v>興霖食品股份有限公司</v>
          </cell>
          <cell r="E3149" t="str">
            <v>現購王哥</v>
          </cell>
          <cell r="F3149" t="str">
            <v>包</v>
          </cell>
        </row>
        <row r="3150">
          <cell r="B3150" t="str">
            <v>義大利直麵</v>
          </cell>
          <cell r="D3150" t="str">
            <v>包/500g</v>
          </cell>
          <cell r="E3150" t="str">
            <v>現購</v>
          </cell>
          <cell r="F3150" t="str">
            <v>包</v>
          </cell>
        </row>
        <row r="3151">
          <cell r="B3151" t="str">
            <v>N義大利直麵</v>
          </cell>
          <cell r="E3151" t="str">
            <v>現購</v>
          </cell>
          <cell r="F3151" t="str">
            <v>KG</v>
          </cell>
        </row>
        <row r="3152">
          <cell r="B3152" t="str">
            <v>義大利直麵</v>
          </cell>
          <cell r="D3152" t="str">
            <v>500G/馬可波羅</v>
          </cell>
          <cell r="E3152" t="str">
            <v>宇佃興</v>
          </cell>
          <cell r="F3152" t="str">
            <v>包</v>
          </cell>
        </row>
        <row r="3153">
          <cell r="B3153" t="str">
            <v>筆尖麵</v>
          </cell>
          <cell r="D3153" t="str">
            <v>500G/馬可波羅</v>
          </cell>
          <cell r="E3153" t="str">
            <v>宇佃興</v>
          </cell>
          <cell r="F3153" t="str">
            <v>包</v>
          </cell>
        </row>
        <row r="3154">
          <cell r="B3154" t="str">
            <v>關廟麵</v>
          </cell>
          <cell r="C3154" t="str">
            <v>永豐製麵廠</v>
          </cell>
          <cell r="E3154" t="str">
            <v>永豐</v>
          </cell>
          <cell r="F3154" t="str">
            <v>KG</v>
          </cell>
        </row>
        <row r="3155">
          <cell r="B3155" t="str">
            <v>關廟麵1.5K</v>
          </cell>
          <cell r="C3155" t="str">
            <v>永豐製麵廠</v>
          </cell>
          <cell r="E3155" t="str">
            <v>永豐</v>
          </cell>
          <cell r="F3155" t="str">
            <v>包</v>
          </cell>
        </row>
        <row r="3156">
          <cell r="B3156" t="str">
            <v>蔥花鮮奶捲</v>
          </cell>
          <cell r="C3156" t="str">
            <v>南山食品廠</v>
          </cell>
          <cell r="D3156" t="str">
            <v>6入/500G</v>
          </cell>
          <cell r="E3156" t="str">
            <v>太順</v>
          </cell>
          <cell r="F3156" t="str">
            <v>個</v>
          </cell>
        </row>
        <row r="3157">
          <cell r="B3157" t="str">
            <v>愛麵族海鮮麵</v>
          </cell>
          <cell r="E3157" t="str">
            <v>現購王哥</v>
          </cell>
          <cell r="F3157" t="str">
            <v>包</v>
          </cell>
        </row>
        <row r="3158">
          <cell r="B3158" t="str">
            <v>長壽麵線</v>
          </cell>
          <cell r="D3158" t="str">
            <v>件/20包/5KG</v>
          </cell>
          <cell r="E3158" t="str">
            <v>日陞</v>
          </cell>
          <cell r="F3158" t="str">
            <v>包</v>
          </cell>
        </row>
        <row r="3159">
          <cell r="B3159" t="str">
            <v>日正紅麵線</v>
          </cell>
          <cell r="C3159" t="str">
            <v>日正食品工業股份有限公司</v>
          </cell>
          <cell r="D3159" t="str">
            <v>250G</v>
          </cell>
          <cell r="E3159" t="str">
            <v>現購</v>
          </cell>
          <cell r="F3159" t="str">
            <v>包</v>
          </cell>
        </row>
        <row r="3160">
          <cell r="B3160" t="str">
            <v>五彩球(喜</v>
          </cell>
          <cell r="C3160" t="str">
            <v>福壽實業股份有限公司</v>
          </cell>
          <cell r="D3160" t="str">
            <v>160G.喜瑞爾</v>
          </cell>
          <cell r="E3160" t="str">
            <v>現購王哥</v>
          </cell>
          <cell r="F3160" t="str">
            <v>盒</v>
          </cell>
        </row>
        <row r="3161">
          <cell r="B3161" t="str">
            <v>虎牌米粉300G</v>
          </cell>
          <cell r="C3161" t="str">
            <v>虎牌正通實業股份有限公司</v>
          </cell>
          <cell r="D3161" t="str">
            <v>30包/箱</v>
          </cell>
          <cell r="E3161" t="str">
            <v>現購</v>
          </cell>
          <cell r="F3161" t="str">
            <v>包</v>
          </cell>
        </row>
        <row r="3162">
          <cell r="B3162" t="str">
            <v>紅豆麻糬10入</v>
          </cell>
          <cell r="C3162" t="str">
            <v>鑽全食品行</v>
          </cell>
          <cell r="E3162" t="str">
            <v>太順</v>
          </cell>
          <cell r="F3162" t="str">
            <v>盒</v>
          </cell>
        </row>
        <row r="3163">
          <cell r="B3163" t="str">
            <v>鮮肉包</v>
          </cell>
          <cell r="C3163" t="str">
            <v>南山食品廠</v>
          </cell>
          <cell r="D3163" t="str">
            <v>10入/包</v>
          </cell>
          <cell r="E3163" t="str">
            <v>太順</v>
          </cell>
          <cell r="F3163" t="str">
            <v>個</v>
          </cell>
        </row>
        <row r="3164">
          <cell r="B3164" t="str">
            <v>N桂冠酸菜扣肉包</v>
          </cell>
          <cell r="C3164" t="str">
            <v>桂冠實業股份有限公司</v>
          </cell>
          <cell r="E3164" t="str">
            <v>桂冠</v>
          </cell>
          <cell r="F3164" t="str">
            <v>個</v>
          </cell>
        </row>
        <row r="3165">
          <cell r="B3165" t="str">
            <v>杯子蛋糕10入</v>
          </cell>
          <cell r="C3165" t="str">
            <v>鑽全食品行</v>
          </cell>
          <cell r="E3165" t="str">
            <v>太順</v>
          </cell>
          <cell r="F3165" t="str">
            <v>盒</v>
          </cell>
        </row>
        <row r="3166">
          <cell r="B3166" t="str">
            <v>鮮奶饅頭</v>
          </cell>
          <cell r="C3166" t="str">
            <v>南山食品廠</v>
          </cell>
          <cell r="D3166" t="str">
            <v>6入/包</v>
          </cell>
          <cell r="E3166" t="str">
            <v>太順</v>
          </cell>
          <cell r="F3166" t="str">
            <v>個</v>
          </cell>
        </row>
        <row r="3167">
          <cell r="B3167" t="str">
            <v>饅頭</v>
          </cell>
          <cell r="C3167" t="str">
            <v>南山食品廠</v>
          </cell>
          <cell r="D3167" t="str">
            <v>10入</v>
          </cell>
          <cell r="E3167" t="str">
            <v>太順</v>
          </cell>
          <cell r="F3167" t="str">
            <v>個</v>
          </cell>
        </row>
        <row r="3168">
          <cell r="B3168" t="str">
            <v>條紋饅頭</v>
          </cell>
          <cell r="C3168" t="str">
            <v>南山食品廠</v>
          </cell>
          <cell r="D3168" t="str">
            <v>12入/包</v>
          </cell>
          <cell r="E3168" t="str">
            <v>太順</v>
          </cell>
          <cell r="F3168" t="str">
            <v>個</v>
          </cell>
        </row>
        <row r="3169">
          <cell r="B3169" t="str">
            <v>鮮奶饅頭6入</v>
          </cell>
          <cell r="C3169" t="str">
            <v>南山食品廠</v>
          </cell>
          <cell r="E3169" t="str">
            <v>太順</v>
          </cell>
          <cell r="F3169" t="str">
            <v>包</v>
          </cell>
        </row>
        <row r="3170">
          <cell r="B3170" t="str">
            <v>白麵線</v>
          </cell>
          <cell r="E3170" t="str">
            <v>定翔</v>
          </cell>
          <cell r="F3170" t="str">
            <v>KG</v>
          </cell>
        </row>
        <row r="3171">
          <cell r="B3171" t="str">
            <v>白麵線(源順</v>
          </cell>
          <cell r="D3171" t="str">
            <v>230g/包</v>
          </cell>
          <cell r="E3171" t="str">
            <v>宇佃興</v>
          </cell>
          <cell r="F3171" t="str">
            <v>包</v>
          </cell>
        </row>
        <row r="3172">
          <cell r="B3172" t="str">
            <v>鮮奶饅頭65G(飛</v>
          </cell>
          <cell r="D3172" t="str">
            <v>6入/包</v>
          </cell>
          <cell r="E3172" t="str">
            <v>宇佃興</v>
          </cell>
          <cell r="F3172" t="str">
            <v>包</v>
          </cell>
        </row>
        <row r="3173">
          <cell r="B3173" t="str">
            <v>鮮奶饅頭35G(飛</v>
          </cell>
          <cell r="D3173" t="str">
            <v>9入/包</v>
          </cell>
          <cell r="E3173" t="str">
            <v>宇佃興</v>
          </cell>
          <cell r="F3173" t="str">
            <v>包</v>
          </cell>
        </row>
        <row r="3174">
          <cell r="B3174" t="str">
            <v>五木香菇拉麵</v>
          </cell>
          <cell r="C3174" t="str">
            <v>興霖食品股份有限公司</v>
          </cell>
          <cell r="D3174" t="str">
            <v>箱/12包/4入</v>
          </cell>
          <cell r="E3174" t="str">
            <v>現購王哥</v>
          </cell>
          <cell r="F3174" t="str">
            <v>包</v>
          </cell>
        </row>
        <row r="3175">
          <cell r="B3175" t="str">
            <v>五木營養麵條</v>
          </cell>
          <cell r="C3175" t="str">
            <v>興霖食品股份有限公司</v>
          </cell>
          <cell r="D3175" t="str">
            <v>300G/包</v>
          </cell>
          <cell r="E3175" t="str">
            <v>現購王哥</v>
          </cell>
          <cell r="F3175" t="str">
            <v>包</v>
          </cell>
        </row>
        <row r="3176">
          <cell r="B3176" t="str">
            <v>五木寬麵條</v>
          </cell>
          <cell r="C3176" t="str">
            <v>興霖食品股份有限公司</v>
          </cell>
          <cell r="D3176" t="str">
            <v>300G/包</v>
          </cell>
          <cell r="E3176" t="str">
            <v>現購王哥</v>
          </cell>
          <cell r="F3176" t="str">
            <v>包</v>
          </cell>
        </row>
        <row r="3177">
          <cell r="B3177" t="str">
            <v>N五木營養麵條</v>
          </cell>
          <cell r="C3177" t="str">
            <v>興霖食品股份有限公司</v>
          </cell>
          <cell r="D3177" t="str">
            <v>2.2/包</v>
          </cell>
          <cell r="E3177" t="str">
            <v>現購王哥</v>
          </cell>
          <cell r="F3177" t="str">
            <v>包</v>
          </cell>
        </row>
        <row r="3178">
          <cell r="B3178" t="str">
            <v>乾麵條(經濟包</v>
          </cell>
          <cell r="E3178" t="str">
            <v>現購王哥</v>
          </cell>
          <cell r="F3178" t="str">
            <v>包</v>
          </cell>
        </row>
        <row r="3179">
          <cell r="B3179" t="str">
            <v>白麵條</v>
          </cell>
          <cell r="D3179" t="str">
            <v>250G/包</v>
          </cell>
          <cell r="E3179" t="str">
            <v>定翔</v>
          </cell>
          <cell r="F3179" t="str">
            <v>包</v>
          </cell>
        </row>
        <row r="3180">
          <cell r="B3180" t="str">
            <v>合益乾細白麵條</v>
          </cell>
          <cell r="D3180" t="str">
            <v>包/2.4KG</v>
          </cell>
          <cell r="E3180" t="str">
            <v>現購王哥</v>
          </cell>
          <cell r="F3180" t="str">
            <v>包</v>
          </cell>
        </row>
        <row r="3181">
          <cell r="B3181" t="str">
            <v>蔬菜拉麵12入</v>
          </cell>
          <cell r="D3181" t="str">
            <v>321G12入/1箱</v>
          </cell>
          <cell r="E3181" t="str">
            <v>現購王哥</v>
          </cell>
          <cell r="F3181" t="str">
            <v>包</v>
          </cell>
        </row>
        <row r="3182">
          <cell r="B3182" t="str">
            <v>合益經濟麵條</v>
          </cell>
          <cell r="D3182" t="str">
            <v>2.4K/包</v>
          </cell>
          <cell r="E3182" t="str">
            <v>現購王哥</v>
          </cell>
          <cell r="F3182" t="str">
            <v>包</v>
          </cell>
        </row>
        <row r="3183">
          <cell r="B3183" t="str">
            <v>雞蛋麵230G</v>
          </cell>
          <cell r="D3183" t="str">
            <v>25包/箱</v>
          </cell>
          <cell r="E3183" t="str">
            <v>定翔</v>
          </cell>
          <cell r="F3183" t="str">
            <v>包</v>
          </cell>
        </row>
        <row r="3184">
          <cell r="B3184" t="str">
            <v>雞蛋麵230G(黃</v>
          </cell>
          <cell r="D3184" t="str">
            <v>25包/箱</v>
          </cell>
          <cell r="E3184" t="str">
            <v>定翔</v>
          </cell>
          <cell r="F3184" t="str">
            <v>包</v>
          </cell>
        </row>
        <row r="3185">
          <cell r="B3185" t="str">
            <v>五木經濟麵條</v>
          </cell>
          <cell r="C3185" t="str">
            <v>興霖食品股份有限公司</v>
          </cell>
          <cell r="E3185" t="str">
            <v>現購王哥</v>
          </cell>
          <cell r="F3185" t="str">
            <v>包</v>
          </cell>
        </row>
        <row r="3186">
          <cell r="B3186" t="str">
            <v>N統一克林姆麵包</v>
          </cell>
          <cell r="C3186" t="str">
            <v>統一企業股份有限公司</v>
          </cell>
          <cell r="E3186" t="str">
            <v>芃呈</v>
          </cell>
          <cell r="F3186" t="str">
            <v>個</v>
          </cell>
        </row>
        <row r="3187">
          <cell r="B3187" t="str">
            <v>N阿Q饅頭(鮮奶</v>
          </cell>
          <cell r="C3187" t="str">
            <v>統一企業股份有限公司</v>
          </cell>
          <cell r="D3187" t="str">
            <v>85G/9入</v>
          </cell>
          <cell r="E3187" t="str">
            <v>樺佐</v>
          </cell>
          <cell r="F3187" t="str">
            <v>個</v>
          </cell>
        </row>
        <row r="3188">
          <cell r="B3188" t="str">
            <v>N阿Q饅頭(香芋</v>
          </cell>
          <cell r="C3188" t="str">
            <v>統一企業股份有限公司</v>
          </cell>
          <cell r="D3188" t="str">
            <v>85G/9入</v>
          </cell>
          <cell r="E3188" t="str">
            <v>樺佐</v>
          </cell>
          <cell r="F3188" t="str">
            <v>包</v>
          </cell>
        </row>
        <row r="3189">
          <cell r="B3189" t="str">
            <v>N統一金立方</v>
          </cell>
          <cell r="C3189" t="str">
            <v>統一企業股份有限公司</v>
          </cell>
          <cell r="E3189" t="str">
            <v>芃呈</v>
          </cell>
          <cell r="F3189" t="str">
            <v>個</v>
          </cell>
        </row>
        <row r="3190">
          <cell r="B3190" t="str">
            <v>晨光嚴選吐司</v>
          </cell>
          <cell r="C3190" t="str">
            <v>統一企業股份有限公司</v>
          </cell>
          <cell r="E3190" t="str">
            <v>芃呈</v>
          </cell>
          <cell r="F3190" t="str">
            <v>包</v>
          </cell>
        </row>
        <row r="3191">
          <cell r="B3191" t="str">
            <v>海鹽羅宋麵包</v>
          </cell>
          <cell r="E3191" t="str">
            <v>芃呈</v>
          </cell>
          <cell r="F3191" t="str">
            <v>個</v>
          </cell>
        </row>
        <row r="3192">
          <cell r="B3192" t="str">
            <v>N蔓越莓核桃軟歐</v>
          </cell>
          <cell r="E3192" t="str">
            <v>芃呈</v>
          </cell>
          <cell r="F3192" t="str">
            <v>個</v>
          </cell>
        </row>
        <row r="3193">
          <cell r="B3193" t="str">
            <v>N酥皮起司麵包</v>
          </cell>
          <cell r="C3193" t="str">
            <v>生楓西點麵包店</v>
          </cell>
          <cell r="E3193" t="str">
            <v>生楓</v>
          </cell>
          <cell r="F3193" t="str">
            <v>個</v>
          </cell>
        </row>
        <row r="3194">
          <cell r="B3194" t="str">
            <v>N起士蒜味28元</v>
          </cell>
          <cell r="C3194" t="str">
            <v>統一企業股份有限公司</v>
          </cell>
          <cell r="E3194" t="str">
            <v>芃呈</v>
          </cell>
          <cell r="F3194" t="str">
            <v>個</v>
          </cell>
        </row>
        <row r="3195">
          <cell r="B3195" t="str">
            <v>N統一肉鬆派司</v>
          </cell>
          <cell r="C3195" t="str">
            <v>統一企業股份有限公司</v>
          </cell>
          <cell r="E3195" t="str">
            <v>芃呈</v>
          </cell>
          <cell r="F3195" t="str">
            <v>個</v>
          </cell>
        </row>
        <row r="3196">
          <cell r="B3196" t="str">
            <v>N蔓越莓乳酪</v>
          </cell>
          <cell r="C3196" t="str">
            <v>統一企業股份有限公司</v>
          </cell>
          <cell r="E3196" t="str">
            <v>芃呈</v>
          </cell>
          <cell r="F3196" t="str">
            <v>個</v>
          </cell>
        </row>
        <row r="3197">
          <cell r="B3197" t="str">
            <v>新感覺花生夾心</v>
          </cell>
          <cell r="C3197" t="str">
            <v>統一企業股份有限公司</v>
          </cell>
          <cell r="E3197" t="str">
            <v>芃呈</v>
          </cell>
          <cell r="F3197" t="str">
            <v>個</v>
          </cell>
        </row>
        <row r="3198">
          <cell r="B3198" t="str">
            <v>N碗粿(小</v>
          </cell>
          <cell r="C3198" t="str">
            <v>太順行</v>
          </cell>
          <cell r="E3198" t="str">
            <v>太順</v>
          </cell>
          <cell r="F3198" t="str">
            <v>個</v>
          </cell>
        </row>
        <row r="3199">
          <cell r="B3199" t="str">
            <v>N碗粿(鹹</v>
          </cell>
          <cell r="C3199" t="str">
            <v>太順行</v>
          </cell>
          <cell r="E3199" t="str">
            <v>太順</v>
          </cell>
          <cell r="F3199" t="str">
            <v>個</v>
          </cell>
        </row>
        <row r="3200">
          <cell r="B3200" t="str">
            <v>N碗粿(甜</v>
          </cell>
          <cell r="C3200" t="str">
            <v>太順行</v>
          </cell>
          <cell r="E3200" t="str">
            <v>太順</v>
          </cell>
          <cell r="F3200" t="str">
            <v>個</v>
          </cell>
        </row>
        <row r="3201">
          <cell r="B3201" t="str">
            <v>N碗粿</v>
          </cell>
          <cell r="C3201" t="str">
            <v>太順行</v>
          </cell>
          <cell r="E3201" t="str">
            <v>太順</v>
          </cell>
          <cell r="F3201" t="str">
            <v>個</v>
          </cell>
        </row>
        <row r="3202">
          <cell r="B3202" t="str">
            <v>油條</v>
          </cell>
          <cell r="E3202" t="str">
            <v>現購雨宸</v>
          </cell>
          <cell r="F3202" t="str">
            <v>條</v>
          </cell>
        </row>
        <row r="3203">
          <cell r="B3203" t="str">
            <v>大亨堡麵包</v>
          </cell>
          <cell r="C3203" t="str">
            <v>台振食品有限公司</v>
          </cell>
          <cell r="E3203" t="str">
            <v>台振</v>
          </cell>
          <cell r="F3203" t="str">
            <v>個</v>
          </cell>
        </row>
        <row r="3204">
          <cell r="B3204" t="str">
            <v>N綠豆椪</v>
          </cell>
          <cell r="E3204" t="str">
            <v>詮宏</v>
          </cell>
          <cell r="F3204" t="str">
            <v>個</v>
          </cell>
        </row>
        <row r="3205">
          <cell r="B3205" t="str">
            <v>N起司蛋糕</v>
          </cell>
          <cell r="C3205" t="str">
            <v>生楓西點麵包店</v>
          </cell>
          <cell r="E3205" t="str">
            <v>生楓</v>
          </cell>
          <cell r="F3205" t="str">
            <v>條</v>
          </cell>
        </row>
        <row r="3206">
          <cell r="B3206" t="str">
            <v>N肉鬆蛋糕捲</v>
          </cell>
          <cell r="C3206" t="str">
            <v>生楓西點麵包店</v>
          </cell>
          <cell r="E3206" t="str">
            <v>生楓</v>
          </cell>
          <cell r="F3206" t="str">
            <v>個</v>
          </cell>
        </row>
        <row r="3207">
          <cell r="B3207" t="str">
            <v>厚片吐司(10片</v>
          </cell>
          <cell r="C3207" t="str">
            <v>台振食品有限公司</v>
          </cell>
          <cell r="E3207" t="str">
            <v>台振</v>
          </cell>
          <cell r="F3207" t="str">
            <v>條</v>
          </cell>
        </row>
        <row r="3208">
          <cell r="B3208" t="str">
            <v>N葡萄吐司430G</v>
          </cell>
          <cell r="C3208" t="str">
            <v>生楓西點麵包店</v>
          </cell>
          <cell r="E3208" t="str">
            <v>生楓</v>
          </cell>
          <cell r="F3208" t="str">
            <v>條</v>
          </cell>
        </row>
        <row r="3209">
          <cell r="B3209" t="str">
            <v>N果醬吐司(3片</v>
          </cell>
          <cell r="C3209" t="str">
            <v>生楓西點麵包店</v>
          </cell>
          <cell r="E3209" t="str">
            <v>生楓</v>
          </cell>
          <cell r="F3209" t="str">
            <v>份</v>
          </cell>
        </row>
        <row r="3210">
          <cell r="B3210" t="str">
            <v>N巧克力吐司</v>
          </cell>
          <cell r="C3210" t="str">
            <v>生楓西點麵包店</v>
          </cell>
          <cell r="E3210" t="str">
            <v>生楓</v>
          </cell>
          <cell r="F3210" t="str">
            <v>條</v>
          </cell>
        </row>
        <row r="3211">
          <cell r="B3211" t="str">
            <v>N吐司(片</v>
          </cell>
          <cell r="C3211" t="str">
            <v>生楓西點麵包店</v>
          </cell>
          <cell r="E3211" t="str">
            <v>生楓</v>
          </cell>
          <cell r="F3211" t="str">
            <v>片</v>
          </cell>
        </row>
        <row r="3212">
          <cell r="B3212" t="str">
            <v>N果醬吐司(4片</v>
          </cell>
          <cell r="C3212" t="str">
            <v>生楓西點麵包店</v>
          </cell>
          <cell r="E3212" t="str">
            <v>生楓</v>
          </cell>
          <cell r="F3212" t="str">
            <v>份</v>
          </cell>
        </row>
        <row r="3213">
          <cell r="B3213" t="str">
            <v>N葡萄吐司</v>
          </cell>
          <cell r="C3213" t="str">
            <v>生楓西點麵包店</v>
          </cell>
          <cell r="E3213" t="str">
            <v>生楓</v>
          </cell>
          <cell r="F3213" t="str">
            <v>片</v>
          </cell>
        </row>
        <row r="3214">
          <cell r="B3214" t="str">
            <v>N吐司(半條</v>
          </cell>
          <cell r="C3214" t="str">
            <v>生楓西點麵包店</v>
          </cell>
          <cell r="D3214" t="str">
            <v>半條/包</v>
          </cell>
          <cell r="E3214" t="str">
            <v>生楓</v>
          </cell>
          <cell r="F3214" t="str">
            <v>包</v>
          </cell>
        </row>
        <row r="3215">
          <cell r="B3215" t="str">
            <v>N吐司蛋糕</v>
          </cell>
          <cell r="C3215" t="str">
            <v>生楓西點麵包店</v>
          </cell>
          <cell r="E3215" t="str">
            <v>生楓</v>
          </cell>
          <cell r="F3215" t="str">
            <v>條</v>
          </cell>
        </row>
        <row r="3216">
          <cell r="B3216" t="str">
            <v>N吐司(奶酥</v>
          </cell>
          <cell r="C3216" t="str">
            <v>生楓西點麵包店</v>
          </cell>
          <cell r="E3216" t="str">
            <v>生楓</v>
          </cell>
          <cell r="F3216" t="str">
            <v>條</v>
          </cell>
        </row>
        <row r="3217">
          <cell r="B3217" t="str">
            <v>N牛角麵包(小</v>
          </cell>
          <cell r="C3217" t="str">
            <v>生楓西點麵包店</v>
          </cell>
          <cell r="E3217" t="str">
            <v>生楓</v>
          </cell>
          <cell r="F3217" t="str">
            <v>個</v>
          </cell>
        </row>
        <row r="3218">
          <cell r="B3218" t="str">
            <v>N牛角麵包(大</v>
          </cell>
          <cell r="C3218" t="str">
            <v>生楓西點麵包店</v>
          </cell>
          <cell r="E3218" t="str">
            <v>生楓</v>
          </cell>
          <cell r="F3218" t="str">
            <v>個</v>
          </cell>
        </row>
        <row r="3219">
          <cell r="B3219" t="str">
            <v>N丹麥麵包</v>
          </cell>
          <cell r="C3219" t="str">
            <v>生楓西點麵包店</v>
          </cell>
          <cell r="E3219" t="str">
            <v>生楓</v>
          </cell>
          <cell r="F3219" t="str">
            <v>個</v>
          </cell>
        </row>
        <row r="3220">
          <cell r="B3220" t="str">
            <v>N吐司(芋頭</v>
          </cell>
          <cell r="C3220" t="str">
            <v>生楓西點麵包店</v>
          </cell>
          <cell r="E3220" t="str">
            <v>生楓</v>
          </cell>
          <cell r="F3220" t="str">
            <v>條</v>
          </cell>
        </row>
        <row r="3221">
          <cell r="B3221" t="str">
            <v>熱狗麵包60G</v>
          </cell>
          <cell r="C3221" t="str">
            <v>北宮食品廠</v>
          </cell>
          <cell r="D3221" t="str">
            <v>北宮</v>
          </cell>
          <cell r="E3221" t="str">
            <v>現購</v>
          </cell>
          <cell r="F3221" t="str">
            <v>個</v>
          </cell>
        </row>
        <row r="3222">
          <cell r="B3222" t="str">
            <v>墨西哥麵包70G</v>
          </cell>
          <cell r="C3222" t="str">
            <v>北宮食品廠</v>
          </cell>
          <cell r="D3222" t="str">
            <v>北宮</v>
          </cell>
          <cell r="E3222" t="str">
            <v>現購</v>
          </cell>
          <cell r="F3222" t="str">
            <v>個</v>
          </cell>
        </row>
        <row r="3223">
          <cell r="B3223" t="str">
            <v>香蔥麵包60G</v>
          </cell>
          <cell r="C3223" t="str">
            <v>北宮食品廠</v>
          </cell>
          <cell r="D3223" t="str">
            <v>北宮</v>
          </cell>
          <cell r="E3223" t="str">
            <v>現購</v>
          </cell>
          <cell r="F3223" t="str">
            <v>個</v>
          </cell>
        </row>
        <row r="3224">
          <cell r="B3224" t="str">
            <v>菠蘿麵包70G</v>
          </cell>
          <cell r="C3224" t="str">
            <v>北宮食品廠</v>
          </cell>
          <cell r="D3224" t="str">
            <v>北宮</v>
          </cell>
          <cell r="E3224" t="str">
            <v>現購</v>
          </cell>
          <cell r="F3224" t="str">
            <v>個</v>
          </cell>
        </row>
        <row r="3225">
          <cell r="B3225" t="str">
            <v>肉鬆麵包70G</v>
          </cell>
          <cell r="C3225" t="str">
            <v>北宮食品廠</v>
          </cell>
          <cell r="D3225" t="str">
            <v>北宮</v>
          </cell>
          <cell r="E3225" t="str">
            <v>現購</v>
          </cell>
          <cell r="F3225" t="str">
            <v>個</v>
          </cell>
        </row>
        <row r="3226">
          <cell r="B3226" t="str">
            <v>N餐盒</v>
          </cell>
          <cell r="C3226" t="str">
            <v>生楓西點麵包店</v>
          </cell>
          <cell r="E3226" t="str">
            <v>生楓</v>
          </cell>
          <cell r="F3226" t="str">
            <v>份</v>
          </cell>
        </row>
        <row r="3227">
          <cell r="B3227" t="str">
            <v>香蒜麵包50G</v>
          </cell>
          <cell r="C3227" t="str">
            <v>北宮食品廠</v>
          </cell>
          <cell r="D3227" t="str">
            <v>北宮</v>
          </cell>
          <cell r="E3227" t="str">
            <v>現購</v>
          </cell>
          <cell r="F3227" t="str">
            <v>個</v>
          </cell>
        </row>
        <row r="3228">
          <cell r="B3228" t="str">
            <v>N漢堡麵包</v>
          </cell>
          <cell r="C3228" t="str">
            <v>生楓西點麵包店</v>
          </cell>
          <cell r="E3228" t="str">
            <v>生楓</v>
          </cell>
          <cell r="F3228" t="str">
            <v>個</v>
          </cell>
        </row>
        <row r="3229">
          <cell r="B3229" t="str">
            <v>大亨堡麵包50G</v>
          </cell>
          <cell r="C3229" t="str">
            <v>北宮食品廠</v>
          </cell>
          <cell r="D3229" t="str">
            <v>北宮</v>
          </cell>
          <cell r="E3229" t="str">
            <v>現購</v>
          </cell>
          <cell r="F3229" t="str">
            <v>個</v>
          </cell>
        </row>
        <row r="3230">
          <cell r="B3230" t="str">
            <v>餐包25G</v>
          </cell>
          <cell r="C3230" t="str">
            <v>北宮食品廠</v>
          </cell>
          <cell r="D3230" t="str">
            <v>北宮</v>
          </cell>
          <cell r="E3230" t="str">
            <v>現購</v>
          </cell>
          <cell r="F3230" t="str">
            <v>個</v>
          </cell>
        </row>
        <row r="3231">
          <cell r="B3231" t="str">
            <v>巧克力菠蘿60G</v>
          </cell>
          <cell r="C3231" t="str">
            <v>北宮食品廠</v>
          </cell>
          <cell r="D3231" t="str">
            <v>北宮</v>
          </cell>
          <cell r="E3231" t="str">
            <v>現購</v>
          </cell>
          <cell r="F3231" t="str">
            <v>個</v>
          </cell>
        </row>
        <row r="3232">
          <cell r="B3232" t="str">
            <v>N大亨堡麵包</v>
          </cell>
          <cell r="C3232" t="str">
            <v>生楓西點麵包店</v>
          </cell>
          <cell r="E3232" t="str">
            <v>生楓</v>
          </cell>
          <cell r="F3232" t="str">
            <v>個</v>
          </cell>
        </row>
        <row r="3233">
          <cell r="B3233" t="str">
            <v>漢堡麵包</v>
          </cell>
          <cell r="C3233" t="str">
            <v>北宮食品廠</v>
          </cell>
          <cell r="D3233" t="str">
            <v>北宮</v>
          </cell>
          <cell r="E3233" t="str">
            <v>現購</v>
          </cell>
          <cell r="F3233" t="str">
            <v>個</v>
          </cell>
        </row>
        <row r="3234">
          <cell r="B3234" t="str">
            <v>統一漢堡(2入</v>
          </cell>
          <cell r="E3234" t="str">
            <v>芃呈</v>
          </cell>
          <cell r="F3234" t="str">
            <v>包</v>
          </cell>
        </row>
        <row r="3235">
          <cell r="B3235" t="str">
            <v>漢堡麵包</v>
          </cell>
          <cell r="E3235" t="str">
            <v>廣廣香</v>
          </cell>
          <cell r="F3235" t="str">
            <v>個</v>
          </cell>
        </row>
        <row r="3236">
          <cell r="B3236" t="str">
            <v>N海綿蛋糕6吋</v>
          </cell>
          <cell r="C3236" t="str">
            <v>生楓西點麵包店</v>
          </cell>
          <cell r="E3236" t="str">
            <v>生楓</v>
          </cell>
          <cell r="F3236" t="str">
            <v>個</v>
          </cell>
        </row>
        <row r="3237">
          <cell r="B3237" t="str">
            <v>大亨堡</v>
          </cell>
          <cell r="D3237" t="str">
            <v>中切</v>
          </cell>
          <cell r="E3237" t="str">
            <v>廣廣香</v>
          </cell>
          <cell r="F3237" t="str">
            <v>個</v>
          </cell>
        </row>
        <row r="3238">
          <cell r="B3238" t="str">
            <v>吐司</v>
          </cell>
          <cell r="E3238" t="str">
            <v>廣廣香</v>
          </cell>
          <cell r="F3238" t="str">
            <v>條</v>
          </cell>
        </row>
        <row r="3239">
          <cell r="B3239" t="str">
            <v>吐司</v>
          </cell>
          <cell r="E3239" t="str">
            <v>現購王哥</v>
          </cell>
          <cell r="F3239" t="str">
            <v>條</v>
          </cell>
        </row>
        <row r="3240">
          <cell r="B3240" t="str">
            <v>起酥肉鬆麵包</v>
          </cell>
          <cell r="E3240" t="str">
            <v>芃呈</v>
          </cell>
          <cell r="F3240" t="str">
            <v>個</v>
          </cell>
        </row>
        <row r="3241">
          <cell r="B3241" t="str">
            <v>吐司(全麥</v>
          </cell>
          <cell r="E3241" t="str">
            <v>廣廣香</v>
          </cell>
          <cell r="F3241" t="str">
            <v>條</v>
          </cell>
        </row>
        <row r="3242">
          <cell r="B3242" t="str">
            <v>N草莓蛋糕捲</v>
          </cell>
          <cell r="C3242" t="str">
            <v>生楓西點麵包店</v>
          </cell>
          <cell r="E3242" t="str">
            <v>生楓</v>
          </cell>
          <cell r="F3242" t="str">
            <v>個</v>
          </cell>
        </row>
        <row r="3243">
          <cell r="B3243" t="str">
            <v>起酥奶酥麵包</v>
          </cell>
          <cell r="E3243" t="str">
            <v>芃呈</v>
          </cell>
          <cell r="F3243" t="str">
            <v>個</v>
          </cell>
        </row>
        <row r="3244">
          <cell r="B3244" t="str">
            <v>香濃維也納軟法</v>
          </cell>
          <cell r="E3244" t="str">
            <v>芃呈</v>
          </cell>
          <cell r="F3244" t="str">
            <v>個</v>
          </cell>
        </row>
        <row r="3245">
          <cell r="B3245" t="str">
            <v>統一大吐司</v>
          </cell>
          <cell r="E3245" t="str">
            <v>芃呈</v>
          </cell>
          <cell r="F3245" t="str">
            <v>條</v>
          </cell>
        </row>
        <row r="3246">
          <cell r="B3246" t="str">
            <v>統一大亨堡</v>
          </cell>
          <cell r="E3246" t="str">
            <v>芃呈</v>
          </cell>
          <cell r="F3246" t="str">
            <v>個</v>
          </cell>
        </row>
        <row r="3247">
          <cell r="B3247" t="str">
            <v>N蛋塔</v>
          </cell>
          <cell r="C3247" t="str">
            <v>生楓西點麵包店</v>
          </cell>
          <cell r="E3247" t="str">
            <v>生楓</v>
          </cell>
          <cell r="F3247" t="str">
            <v>個</v>
          </cell>
        </row>
        <row r="3248">
          <cell r="B3248" t="str">
            <v>N泡芙</v>
          </cell>
          <cell r="C3248" t="str">
            <v>生楓西點麵包店</v>
          </cell>
          <cell r="E3248" t="str">
            <v>生楓</v>
          </cell>
          <cell r="F3248" t="str">
            <v>個</v>
          </cell>
        </row>
        <row r="3249">
          <cell r="B3249" t="str">
            <v>N肉鬆起酥麵包</v>
          </cell>
          <cell r="C3249" t="str">
            <v>生楓西點麵包店</v>
          </cell>
          <cell r="E3249" t="str">
            <v>生楓</v>
          </cell>
          <cell r="F3249" t="str">
            <v>個</v>
          </cell>
        </row>
        <row r="3250">
          <cell r="B3250" t="str">
            <v>N芝麻肉鬆派司</v>
          </cell>
          <cell r="C3250" t="str">
            <v>統一企業股份有限公司</v>
          </cell>
          <cell r="E3250" t="str">
            <v>芃呈</v>
          </cell>
          <cell r="F3250" t="str">
            <v>個</v>
          </cell>
        </row>
        <row r="3251">
          <cell r="B3251" t="str">
            <v>切達起司貝果</v>
          </cell>
          <cell r="C3251" t="str">
            <v>統一企業股份有限公司</v>
          </cell>
          <cell r="E3251" t="str">
            <v>芃呈</v>
          </cell>
          <cell r="F3251" t="str">
            <v>個</v>
          </cell>
        </row>
        <row r="3252">
          <cell r="B3252" t="str">
            <v>統一墨西巧克力</v>
          </cell>
          <cell r="C3252" t="str">
            <v>統一企業股份有限公司</v>
          </cell>
          <cell r="E3252" t="str">
            <v>芃呈</v>
          </cell>
          <cell r="F3252" t="str">
            <v>個</v>
          </cell>
        </row>
        <row r="3253">
          <cell r="B3253" t="str">
            <v>麵包(超藝</v>
          </cell>
          <cell r="E3253" t="str">
            <v>現購</v>
          </cell>
          <cell r="F3253" t="str">
            <v>個</v>
          </cell>
        </row>
        <row r="3254">
          <cell r="B3254" t="str">
            <v>N葡萄菠蘿麵包</v>
          </cell>
          <cell r="C3254" t="str">
            <v>生楓西點麵包店</v>
          </cell>
          <cell r="E3254" t="str">
            <v>生楓</v>
          </cell>
          <cell r="F3254" t="str">
            <v>個</v>
          </cell>
        </row>
        <row r="3255">
          <cell r="B3255" t="str">
            <v>壽司條</v>
          </cell>
          <cell r="C3255" t="str">
            <v>鑽全食品行</v>
          </cell>
          <cell r="E3255" t="str">
            <v>太順</v>
          </cell>
          <cell r="F3255" t="str">
            <v>條</v>
          </cell>
        </row>
        <row r="3256">
          <cell r="B3256" t="str">
            <v>壽司</v>
          </cell>
          <cell r="E3256" t="str">
            <v>現購王哥</v>
          </cell>
          <cell r="F3256" t="str">
            <v>盒</v>
          </cell>
        </row>
        <row r="3257">
          <cell r="B3257" t="str">
            <v>壽司(海苔</v>
          </cell>
          <cell r="C3257" t="str">
            <v>鑽全食品行</v>
          </cell>
          <cell r="D3257" t="str">
            <v>盒/10片</v>
          </cell>
          <cell r="E3257" t="str">
            <v>太順</v>
          </cell>
          <cell r="F3257" t="str">
            <v>盒</v>
          </cell>
        </row>
        <row r="3258">
          <cell r="B3258" t="str">
            <v>阿婆壽司</v>
          </cell>
          <cell r="E3258" t="str">
            <v>現購王哥</v>
          </cell>
          <cell r="F3258" t="str">
            <v>盒</v>
          </cell>
        </row>
        <row r="3259">
          <cell r="B3259" t="str">
            <v>豆皮壽司</v>
          </cell>
          <cell r="E3259" t="str">
            <v>現購王哥</v>
          </cell>
          <cell r="F3259" t="str">
            <v>盒</v>
          </cell>
        </row>
        <row r="3260">
          <cell r="B3260" t="str">
            <v>N蔥花肉鬆捲</v>
          </cell>
          <cell r="C3260" t="str">
            <v>生楓西點麵包店</v>
          </cell>
          <cell r="D3260" t="str">
            <v>約10CM</v>
          </cell>
          <cell r="E3260" t="str">
            <v>生楓</v>
          </cell>
          <cell r="F3260" t="str">
            <v>個</v>
          </cell>
        </row>
        <row r="3261">
          <cell r="B3261" t="str">
            <v>N虎皮蛋糕</v>
          </cell>
          <cell r="C3261" t="str">
            <v>生楓西點麵包店</v>
          </cell>
          <cell r="E3261" t="str">
            <v>生楓</v>
          </cell>
          <cell r="F3261" t="str">
            <v>個</v>
          </cell>
        </row>
        <row r="3262">
          <cell r="B3262" t="str">
            <v>台鳳鳳梨酥</v>
          </cell>
          <cell r="D3262" t="str">
            <v>8入/盒</v>
          </cell>
          <cell r="E3262" t="str">
            <v>現購王哥</v>
          </cell>
          <cell r="F3262" t="str">
            <v>盒</v>
          </cell>
        </row>
        <row r="3263">
          <cell r="B3263" t="str">
            <v>玉兔包</v>
          </cell>
          <cell r="C3263" t="str">
            <v>千富食品公司</v>
          </cell>
          <cell r="D3263" t="str">
            <v>有日期</v>
          </cell>
          <cell r="E3263" t="str">
            <v>太順</v>
          </cell>
          <cell r="F3263" t="str">
            <v>個</v>
          </cell>
        </row>
        <row r="3264">
          <cell r="B3264" t="str">
            <v>桂冠培根肉包</v>
          </cell>
          <cell r="C3264" t="str">
            <v>桂冠實業股份有限公司</v>
          </cell>
          <cell r="D3264" t="str">
            <v>70G</v>
          </cell>
          <cell r="E3264" t="str">
            <v>桂冠</v>
          </cell>
          <cell r="F3264" t="str">
            <v>個</v>
          </cell>
        </row>
        <row r="3265">
          <cell r="B3265" t="str">
            <v>玉兔包10入</v>
          </cell>
          <cell r="C3265" t="str">
            <v>千富食品公司</v>
          </cell>
          <cell r="D3265" t="str">
            <v>有日期</v>
          </cell>
          <cell r="E3265" t="str">
            <v>太順</v>
          </cell>
          <cell r="F3265" t="str">
            <v>包</v>
          </cell>
        </row>
        <row r="3266">
          <cell r="B3266" t="str">
            <v>N椰子麵包</v>
          </cell>
          <cell r="C3266" t="str">
            <v>生楓西點麵包店</v>
          </cell>
          <cell r="E3266" t="str">
            <v>生楓</v>
          </cell>
          <cell r="F3266" t="str">
            <v>個</v>
          </cell>
        </row>
        <row r="3267">
          <cell r="B3267" t="str">
            <v>油飯(成品</v>
          </cell>
          <cell r="E3267" t="str">
            <v>定翔</v>
          </cell>
          <cell r="F3267" t="str">
            <v>KG</v>
          </cell>
        </row>
        <row r="3268">
          <cell r="B3268" t="str">
            <v>N油飯(素</v>
          </cell>
          <cell r="E3268" t="str">
            <v>定翔</v>
          </cell>
          <cell r="F3268" t="str">
            <v>KG</v>
          </cell>
        </row>
        <row r="3269">
          <cell r="B3269" t="str">
            <v>N大蒜麵包</v>
          </cell>
          <cell r="C3269" t="str">
            <v>生楓西點麵包店</v>
          </cell>
          <cell r="E3269" t="str">
            <v>生楓</v>
          </cell>
          <cell r="F3269" t="str">
            <v>個</v>
          </cell>
        </row>
        <row r="3270">
          <cell r="B3270" t="str">
            <v>N三明治(鮪魚蛋</v>
          </cell>
          <cell r="C3270" t="str">
            <v>生楓西點麵包店</v>
          </cell>
          <cell r="E3270" t="str">
            <v>生楓</v>
          </cell>
          <cell r="F3270" t="str">
            <v>個</v>
          </cell>
        </row>
        <row r="3271">
          <cell r="B3271" t="str">
            <v>N三明治(草莓</v>
          </cell>
          <cell r="C3271" t="str">
            <v>生楓西點麵包店</v>
          </cell>
          <cell r="E3271" t="str">
            <v>生楓</v>
          </cell>
          <cell r="F3271" t="str">
            <v>個</v>
          </cell>
        </row>
        <row r="3272">
          <cell r="B3272" t="str">
            <v>N三明治(巧克力</v>
          </cell>
          <cell r="C3272" t="str">
            <v>生楓西點麵包店</v>
          </cell>
          <cell r="E3272" t="str">
            <v>生楓</v>
          </cell>
          <cell r="F3272" t="str">
            <v>個</v>
          </cell>
        </row>
        <row r="3273">
          <cell r="B3273" t="str">
            <v>N三明治(果醬4片</v>
          </cell>
          <cell r="C3273" t="str">
            <v>生楓西點麵包店</v>
          </cell>
          <cell r="E3273" t="str">
            <v>生楓</v>
          </cell>
          <cell r="F3273" t="str">
            <v>個</v>
          </cell>
        </row>
        <row r="3274">
          <cell r="B3274" t="str">
            <v>寬粉條</v>
          </cell>
          <cell r="C3274" t="str">
            <v>龍口食品企業股份有限公司</v>
          </cell>
          <cell r="D3274" t="str">
            <v>3k/包</v>
          </cell>
          <cell r="E3274" t="str">
            <v>日陞</v>
          </cell>
          <cell r="F3274" t="str">
            <v>KG</v>
          </cell>
        </row>
        <row r="3275">
          <cell r="B3275" t="str">
            <v>N瑞士卷</v>
          </cell>
          <cell r="C3275" t="str">
            <v>生楓西點麵包店</v>
          </cell>
          <cell r="E3275" t="str">
            <v>生楓</v>
          </cell>
          <cell r="F3275" t="str">
            <v>條</v>
          </cell>
        </row>
        <row r="3276">
          <cell r="B3276" t="str">
            <v>N瑞士捲</v>
          </cell>
          <cell r="C3276" t="str">
            <v>生楓西點麵包店</v>
          </cell>
          <cell r="E3276" t="str">
            <v>生楓</v>
          </cell>
          <cell r="F3276" t="str">
            <v>條</v>
          </cell>
        </row>
        <row r="3277">
          <cell r="B3277" t="str">
            <v>N甜甜圈</v>
          </cell>
          <cell r="C3277" t="str">
            <v>生楓西點麵包店</v>
          </cell>
          <cell r="E3277" t="str">
            <v>生楓</v>
          </cell>
          <cell r="F3277" t="str">
            <v>個</v>
          </cell>
        </row>
        <row r="3278">
          <cell r="B3278" t="str">
            <v>N小餐包(奶酥</v>
          </cell>
          <cell r="C3278" t="str">
            <v>生楓西點麵包店</v>
          </cell>
          <cell r="E3278" t="str">
            <v>生楓</v>
          </cell>
          <cell r="F3278" t="str">
            <v>份</v>
          </cell>
        </row>
        <row r="3279">
          <cell r="B3279" t="str">
            <v>N小餐包(菠蘿</v>
          </cell>
          <cell r="C3279" t="str">
            <v>生楓西點麵包店</v>
          </cell>
          <cell r="D3279" t="str">
            <v>2入/份</v>
          </cell>
          <cell r="E3279" t="str">
            <v>生楓</v>
          </cell>
          <cell r="F3279" t="str">
            <v>份</v>
          </cell>
        </row>
        <row r="3280">
          <cell r="B3280" t="str">
            <v>N小餐包(紅豆</v>
          </cell>
          <cell r="C3280" t="str">
            <v>生楓西點麵包店</v>
          </cell>
          <cell r="E3280" t="str">
            <v>生楓</v>
          </cell>
          <cell r="F3280" t="str">
            <v>份</v>
          </cell>
        </row>
        <row r="3281">
          <cell r="B3281" t="str">
            <v>N小餐包(2入</v>
          </cell>
          <cell r="C3281" t="str">
            <v>生楓西點麵包店</v>
          </cell>
          <cell r="E3281" t="str">
            <v>生楓</v>
          </cell>
          <cell r="F3281" t="str">
            <v>份</v>
          </cell>
        </row>
        <row r="3282">
          <cell r="B3282" t="str">
            <v>小餐包(2入</v>
          </cell>
          <cell r="D3282" t="str">
            <v>北記</v>
          </cell>
          <cell r="E3282" t="str">
            <v>現購</v>
          </cell>
          <cell r="F3282" t="str">
            <v>份</v>
          </cell>
        </row>
        <row r="3283">
          <cell r="B3283" t="str">
            <v>N奶油小餐包(2入</v>
          </cell>
          <cell r="C3283" t="str">
            <v>生楓西點麵包店</v>
          </cell>
          <cell r="E3283" t="str">
            <v>生楓</v>
          </cell>
          <cell r="F3283" t="str">
            <v>份</v>
          </cell>
        </row>
        <row r="3284">
          <cell r="B3284" t="str">
            <v>N餐包</v>
          </cell>
          <cell r="C3284" t="str">
            <v>生楓西點麵包店</v>
          </cell>
          <cell r="E3284" t="str">
            <v>生楓</v>
          </cell>
          <cell r="F3284" t="str">
            <v>個</v>
          </cell>
        </row>
        <row r="3285">
          <cell r="B3285" t="str">
            <v>統一牛奶蒸果子</v>
          </cell>
          <cell r="C3285" t="str">
            <v>統一企業股份有限公司</v>
          </cell>
          <cell r="E3285" t="str">
            <v>芃呈</v>
          </cell>
          <cell r="F3285" t="str">
            <v>個</v>
          </cell>
        </row>
        <row r="3286">
          <cell r="B3286" t="str">
            <v>N蔓越莓巧克力</v>
          </cell>
          <cell r="C3286" t="str">
            <v>統一企業股份有限公司</v>
          </cell>
          <cell r="E3286" t="str">
            <v>芃呈</v>
          </cell>
          <cell r="F3286" t="str">
            <v>個</v>
          </cell>
        </row>
        <row r="3287">
          <cell r="B3287" t="str">
            <v>蒸果子乳酪戚風</v>
          </cell>
          <cell r="D3287" t="str">
            <v/>
          </cell>
          <cell r="E3287" t="str">
            <v>芃呈</v>
          </cell>
          <cell r="F3287" t="str">
            <v>個</v>
          </cell>
        </row>
        <row r="3288">
          <cell r="B3288" t="str">
            <v>N虎皮蛋糕(條</v>
          </cell>
          <cell r="C3288" t="str">
            <v>生楓西點麵包店</v>
          </cell>
          <cell r="E3288" t="str">
            <v>生楓</v>
          </cell>
          <cell r="F3288" t="str">
            <v>條</v>
          </cell>
        </row>
        <row r="3289">
          <cell r="B3289" t="str">
            <v>N虎皮瑞士捲</v>
          </cell>
          <cell r="C3289" t="str">
            <v>生楓西點麵包店</v>
          </cell>
          <cell r="E3289" t="str">
            <v>生楓</v>
          </cell>
          <cell r="F3289" t="str">
            <v>份</v>
          </cell>
        </row>
        <row r="3290">
          <cell r="B3290" t="str">
            <v>N墨西哥麵包</v>
          </cell>
          <cell r="C3290" t="str">
            <v>生楓西點麵包店</v>
          </cell>
          <cell r="E3290" t="str">
            <v>生楓</v>
          </cell>
          <cell r="F3290" t="str">
            <v>個</v>
          </cell>
        </row>
        <row r="3291">
          <cell r="B3291" t="str">
            <v>N杯子蛋糕</v>
          </cell>
          <cell r="C3291" t="str">
            <v>生楓西點麵包店</v>
          </cell>
          <cell r="E3291" t="str">
            <v>生楓</v>
          </cell>
          <cell r="F3291" t="str">
            <v>個</v>
          </cell>
        </row>
        <row r="3292">
          <cell r="B3292" t="str">
            <v>統一愛心牛奶球</v>
          </cell>
          <cell r="C3292" t="str">
            <v>統一企業股份有限公司</v>
          </cell>
          <cell r="E3292" t="str">
            <v>芃呈</v>
          </cell>
          <cell r="F3292" t="str">
            <v>個</v>
          </cell>
        </row>
        <row r="3293">
          <cell r="B3293" t="str">
            <v>統一杯子蛋糕</v>
          </cell>
          <cell r="C3293" t="str">
            <v>統一企業股份有限公司</v>
          </cell>
          <cell r="D3293" t="str">
            <v>5入/條</v>
          </cell>
          <cell r="E3293" t="str">
            <v>芃呈</v>
          </cell>
          <cell r="F3293" t="str">
            <v>條</v>
          </cell>
        </row>
        <row r="3294">
          <cell r="B3294" t="str">
            <v>N草莓夾心麵包</v>
          </cell>
          <cell r="C3294" t="str">
            <v>生楓西點麵包店</v>
          </cell>
          <cell r="E3294" t="str">
            <v>生楓</v>
          </cell>
          <cell r="F3294" t="str">
            <v>個</v>
          </cell>
        </row>
        <row r="3295">
          <cell r="B3295" t="str">
            <v>N起酥麵包</v>
          </cell>
          <cell r="C3295" t="str">
            <v>生楓西點麵包店</v>
          </cell>
          <cell r="E3295" t="str">
            <v>生楓</v>
          </cell>
          <cell r="F3295" t="str">
            <v>個</v>
          </cell>
        </row>
        <row r="3296">
          <cell r="B3296" t="str">
            <v>甜年糕</v>
          </cell>
          <cell r="C3296" t="str">
            <v>太順行</v>
          </cell>
          <cell r="E3296" t="str">
            <v>太順</v>
          </cell>
          <cell r="F3296" t="str">
            <v>KG</v>
          </cell>
        </row>
        <row r="3297">
          <cell r="B3297" t="str">
            <v>紅龜粿</v>
          </cell>
          <cell r="C3297" t="str">
            <v>太順行</v>
          </cell>
          <cell r="E3297" t="str">
            <v>太順</v>
          </cell>
          <cell r="F3297" t="str">
            <v>個</v>
          </cell>
        </row>
        <row r="3298">
          <cell r="B3298" t="str">
            <v>N奶酥麵包</v>
          </cell>
          <cell r="C3298" t="str">
            <v>生楓西點麵包店</v>
          </cell>
          <cell r="E3298" t="str">
            <v>生楓</v>
          </cell>
          <cell r="F3298" t="str">
            <v>個</v>
          </cell>
        </row>
        <row r="3299">
          <cell r="B3299" t="str">
            <v>墨西哥巧克力</v>
          </cell>
          <cell r="C3299" t="str">
            <v>統一企業股份有限公司</v>
          </cell>
          <cell r="E3299" t="str">
            <v>芃呈</v>
          </cell>
          <cell r="F3299" t="str">
            <v>個</v>
          </cell>
        </row>
        <row r="3300">
          <cell r="B3300" t="str">
            <v>N統一巧克力捲</v>
          </cell>
          <cell r="C3300" t="str">
            <v>統一企業股份有限公司</v>
          </cell>
          <cell r="E3300" t="str">
            <v>芃呈</v>
          </cell>
          <cell r="F3300" t="str">
            <v>個</v>
          </cell>
        </row>
        <row r="3301">
          <cell r="B3301" t="str">
            <v>N肉鬆麵包</v>
          </cell>
          <cell r="C3301" t="str">
            <v>生楓西點麵包店</v>
          </cell>
          <cell r="E3301" t="str">
            <v>生楓</v>
          </cell>
          <cell r="F3301" t="str">
            <v>個</v>
          </cell>
        </row>
        <row r="3302">
          <cell r="B3302" t="str">
            <v>菜包(糯米</v>
          </cell>
          <cell r="C3302" t="str">
            <v>太順行</v>
          </cell>
          <cell r="E3302" t="str">
            <v>太順</v>
          </cell>
          <cell r="F3302" t="str">
            <v>個</v>
          </cell>
        </row>
        <row r="3303">
          <cell r="B3303" t="str">
            <v>高麗菜包</v>
          </cell>
          <cell r="C3303" t="str">
            <v>南山食品廠</v>
          </cell>
          <cell r="D3303" t="str">
            <v>10入/包</v>
          </cell>
          <cell r="E3303" t="str">
            <v>太順</v>
          </cell>
          <cell r="F3303" t="str">
            <v>個</v>
          </cell>
        </row>
        <row r="3304">
          <cell r="B3304" t="str">
            <v>菜包(素</v>
          </cell>
          <cell r="C3304" t="str">
            <v>太順行</v>
          </cell>
          <cell r="D3304" t="str">
            <v>80G</v>
          </cell>
          <cell r="E3304" t="str">
            <v>太順</v>
          </cell>
          <cell r="F3304" t="str">
            <v>個</v>
          </cell>
        </row>
        <row r="3305">
          <cell r="B3305" t="str">
            <v>N海綿蛋糕</v>
          </cell>
          <cell r="C3305" t="str">
            <v>生楓西點麵包店</v>
          </cell>
          <cell r="E3305" t="str">
            <v>生楓</v>
          </cell>
          <cell r="F3305" t="str">
            <v>份</v>
          </cell>
        </row>
        <row r="3306">
          <cell r="B3306" t="str">
            <v>N海綿蛋糕9吋</v>
          </cell>
          <cell r="C3306" t="str">
            <v>生楓西點麵包店</v>
          </cell>
          <cell r="E3306" t="str">
            <v>生楓</v>
          </cell>
          <cell r="F3306" t="str">
            <v>個</v>
          </cell>
        </row>
        <row r="3307">
          <cell r="B3307" t="str">
            <v>N生日蛋糕6吋</v>
          </cell>
          <cell r="C3307" t="str">
            <v>生楓西點麵包店</v>
          </cell>
          <cell r="E3307" t="str">
            <v>生楓</v>
          </cell>
          <cell r="F3307" t="str">
            <v>個</v>
          </cell>
        </row>
        <row r="3308">
          <cell r="B3308" t="str">
            <v>N桔子香橙捲</v>
          </cell>
          <cell r="C3308" t="str">
            <v>生楓西點麵包店</v>
          </cell>
          <cell r="E3308" t="str">
            <v>生楓</v>
          </cell>
          <cell r="F3308" t="str">
            <v>個</v>
          </cell>
        </row>
        <row r="3309">
          <cell r="B3309" t="str">
            <v>N小漢堡(豬肉</v>
          </cell>
          <cell r="C3309" t="str">
            <v>生楓西點麵包店</v>
          </cell>
          <cell r="E3309" t="str">
            <v>生楓</v>
          </cell>
          <cell r="F3309" t="str">
            <v>個</v>
          </cell>
        </row>
        <row r="3310">
          <cell r="B3310" t="str">
            <v>N盤蛋糕</v>
          </cell>
          <cell r="C3310" t="str">
            <v>生楓西點麵包店</v>
          </cell>
          <cell r="E3310" t="str">
            <v>生楓</v>
          </cell>
          <cell r="F3310" t="str">
            <v>盤</v>
          </cell>
        </row>
        <row r="3311">
          <cell r="B3311" t="str">
            <v>N布丁蛋糕12吋</v>
          </cell>
          <cell r="C3311" t="str">
            <v>生楓西點麵包店</v>
          </cell>
          <cell r="D3311" t="str">
            <v>含外盒</v>
          </cell>
          <cell r="E3311" t="str">
            <v>生楓</v>
          </cell>
          <cell r="F3311" t="str">
            <v>個</v>
          </cell>
        </row>
        <row r="3312">
          <cell r="B3312" t="str">
            <v>N布丁蛋糕8吋</v>
          </cell>
          <cell r="C3312" t="str">
            <v>生楓西點麵包店</v>
          </cell>
          <cell r="D3312" t="str">
            <v>含外盒</v>
          </cell>
          <cell r="E3312" t="str">
            <v>生楓</v>
          </cell>
          <cell r="F3312" t="str">
            <v>個</v>
          </cell>
        </row>
        <row r="3313">
          <cell r="B3313" t="str">
            <v>N布丁蛋糕14吋</v>
          </cell>
          <cell r="C3313" t="str">
            <v>生楓西點麵包店</v>
          </cell>
          <cell r="D3313" t="str">
            <v>含外盒</v>
          </cell>
          <cell r="E3313" t="str">
            <v>生楓</v>
          </cell>
          <cell r="F3313" t="str">
            <v>個</v>
          </cell>
        </row>
        <row r="3314">
          <cell r="B3314" t="str">
            <v>N布丁蛋糕</v>
          </cell>
          <cell r="C3314" t="str">
            <v>生楓西點麵包店</v>
          </cell>
          <cell r="E3314" t="str">
            <v>生楓</v>
          </cell>
          <cell r="F3314" t="str">
            <v>個</v>
          </cell>
        </row>
        <row r="3315">
          <cell r="B3315" t="str">
            <v>N起酥蛋糕</v>
          </cell>
          <cell r="C3315" t="str">
            <v>生楓西點麵包店</v>
          </cell>
          <cell r="E3315" t="str">
            <v>生楓</v>
          </cell>
          <cell r="F3315" t="str">
            <v>個</v>
          </cell>
        </row>
        <row r="3316">
          <cell r="B3316" t="str">
            <v>N鹹蛋糕</v>
          </cell>
          <cell r="C3316" t="str">
            <v>生楓西點麵包店</v>
          </cell>
          <cell r="E3316" t="str">
            <v>生楓</v>
          </cell>
          <cell r="F3316" t="str">
            <v>份</v>
          </cell>
        </row>
        <row r="3317">
          <cell r="B3317" t="str">
            <v>小籠包25G</v>
          </cell>
          <cell r="C3317" t="str">
            <v>南山食品廠</v>
          </cell>
          <cell r="D3317" t="str">
            <v>20個/包</v>
          </cell>
          <cell r="E3317" t="str">
            <v>太順</v>
          </cell>
          <cell r="F3317" t="str">
            <v>個</v>
          </cell>
        </row>
        <row r="3318">
          <cell r="B3318" t="str">
            <v>小籠包20入</v>
          </cell>
          <cell r="C3318" t="str">
            <v>南山食品廠</v>
          </cell>
          <cell r="D3318" t="str">
            <v>包/20入</v>
          </cell>
          <cell r="E3318" t="str">
            <v>太順</v>
          </cell>
          <cell r="F3318" t="str">
            <v>包</v>
          </cell>
        </row>
        <row r="3319">
          <cell r="B3319" t="str">
            <v>蜂蜜蛋糕</v>
          </cell>
          <cell r="C3319" t="str">
            <v>桂冠實業股份有限公司</v>
          </cell>
          <cell r="D3319" t="str">
            <v>40g巧好</v>
          </cell>
          <cell r="E3319" t="str">
            <v>桂冠</v>
          </cell>
          <cell r="F3319" t="str">
            <v>片</v>
          </cell>
        </row>
        <row r="3320">
          <cell r="B3320" t="str">
            <v>蜂蜜蛋糕(北記</v>
          </cell>
          <cell r="C3320" t="str">
            <v>北宮食品廠</v>
          </cell>
          <cell r="E3320" t="str">
            <v>現購</v>
          </cell>
          <cell r="F3320" t="str">
            <v>份</v>
          </cell>
        </row>
        <row r="3321">
          <cell r="B3321" t="str">
            <v>N火腿蛋三明治</v>
          </cell>
          <cell r="C3321" t="str">
            <v>生楓西點麵包店</v>
          </cell>
          <cell r="E3321" t="str">
            <v>生楓</v>
          </cell>
          <cell r="F3321" t="str">
            <v>份</v>
          </cell>
        </row>
        <row r="3322">
          <cell r="B3322" t="str">
            <v>N統一起司蛋糕</v>
          </cell>
          <cell r="C3322" t="str">
            <v>統一企業股份有限公司</v>
          </cell>
          <cell r="E3322" t="str">
            <v>芃呈</v>
          </cell>
          <cell r="F3322" t="str">
            <v>個</v>
          </cell>
        </row>
        <row r="3323">
          <cell r="B3323" t="str">
            <v>N黑森林蛋糕</v>
          </cell>
          <cell r="C3323" t="str">
            <v>生楓西點麵包店</v>
          </cell>
          <cell r="E3323" t="str">
            <v>生楓</v>
          </cell>
          <cell r="F3323" t="str">
            <v>個</v>
          </cell>
        </row>
        <row r="3324">
          <cell r="B3324" t="str">
            <v>N雞蛋糕</v>
          </cell>
          <cell r="D3324" t="str">
            <v>個/50G</v>
          </cell>
          <cell r="E3324" t="str">
            <v>現購王哥</v>
          </cell>
          <cell r="F3324" t="str">
            <v>個</v>
          </cell>
        </row>
        <row r="3325">
          <cell r="B3325" t="str">
            <v>N蜂蜜蛋糕50G</v>
          </cell>
          <cell r="C3325" t="str">
            <v>生楓西點麵包店</v>
          </cell>
          <cell r="E3325" t="str">
            <v>生楓</v>
          </cell>
          <cell r="F3325" t="str">
            <v>份</v>
          </cell>
        </row>
        <row r="3326">
          <cell r="B3326" t="str">
            <v>水煎包(巧好</v>
          </cell>
          <cell r="C3326" t="str">
            <v>欣冠食品股份有限公司</v>
          </cell>
          <cell r="E3326" t="str">
            <v>桂冠</v>
          </cell>
          <cell r="F3326" t="str">
            <v>個</v>
          </cell>
        </row>
        <row r="3327">
          <cell r="B3327" t="str">
            <v>龍鳳鮮奶饅頭</v>
          </cell>
          <cell r="C3327" t="str">
            <v>欣冠食品股份有限公司</v>
          </cell>
          <cell r="D3327" t="str">
            <v>70G*25粒</v>
          </cell>
          <cell r="E3327" t="str">
            <v>祥亮</v>
          </cell>
          <cell r="F3327" t="str">
            <v>個</v>
          </cell>
        </row>
        <row r="3328">
          <cell r="B3328" t="str">
            <v>N起司玉米三明治</v>
          </cell>
          <cell r="C3328" t="str">
            <v>生楓西點麵包店</v>
          </cell>
          <cell r="E3328" t="str">
            <v>生楓</v>
          </cell>
          <cell r="F3328" t="str">
            <v>份</v>
          </cell>
        </row>
        <row r="3329">
          <cell r="B3329" t="str">
            <v>黑糖糕</v>
          </cell>
          <cell r="C3329" t="str">
            <v>太順行</v>
          </cell>
          <cell r="E3329" t="str">
            <v>太順</v>
          </cell>
          <cell r="F3329" t="str">
            <v>條</v>
          </cell>
        </row>
        <row r="3330">
          <cell r="B3330" t="str">
            <v>N可頌麵包(小</v>
          </cell>
          <cell r="C3330" t="str">
            <v>生楓西點麵包店</v>
          </cell>
          <cell r="E3330" t="str">
            <v>生楓</v>
          </cell>
          <cell r="F3330" t="str">
            <v>個</v>
          </cell>
        </row>
        <row r="3331">
          <cell r="B3331" t="str">
            <v>N菠蘿麵包</v>
          </cell>
          <cell r="C3331" t="str">
            <v>生楓西點麵包店</v>
          </cell>
          <cell r="E3331" t="str">
            <v>生楓</v>
          </cell>
          <cell r="F3331" t="str">
            <v>個</v>
          </cell>
        </row>
        <row r="3332">
          <cell r="B3332" t="str">
            <v>N統一菠蘿麵包</v>
          </cell>
          <cell r="C3332" t="str">
            <v>統一企業股份有限公司</v>
          </cell>
          <cell r="E3332" t="str">
            <v>芃呈</v>
          </cell>
          <cell r="F3332" t="str">
            <v>個</v>
          </cell>
        </row>
        <row r="3333">
          <cell r="B3333" t="str">
            <v>N菠蘿奶酥麵包</v>
          </cell>
          <cell r="C3333" t="str">
            <v>生楓西點麵包店</v>
          </cell>
          <cell r="E3333" t="str">
            <v>生楓</v>
          </cell>
          <cell r="F3333" t="str">
            <v>個</v>
          </cell>
        </row>
        <row r="3334">
          <cell r="B3334" t="str">
            <v>菱格香菠蘿</v>
          </cell>
          <cell r="C3334" t="str">
            <v>統一企業股份有限公司</v>
          </cell>
          <cell r="E3334" t="str">
            <v>芃呈</v>
          </cell>
          <cell r="F3334" t="str">
            <v>個</v>
          </cell>
        </row>
        <row r="3335">
          <cell r="B3335" t="str">
            <v>晨光-葡萄土司</v>
          </cell>
          <cell r="C3335" t="str">
            <v>統一企業股份有限公司</v>
          </cell>
          <cell r="E3335" t="str">
            <v>芃呈</v>
          </cell>
          <cell r="F3335" t="str">
            <v>個</v>
          </cell>
        </row>
        <row r="3336">
          <cell r="B3336" t="str">
            <v>晨光-奶油土司</v>
          </cell>
          <cell r="C3336" t="str">
            <v>統一企業股份有限公司</v>
          </cell>
          <cell r="E3336" t="str">
            <v>芃呈</v>
          </cell>
          <cell r="F3336" t="str">
            <v>個</v>
          </cell>
        </row>
        <row r="3337">
          <cell r="B3337" t="str">
            <v>卡士達</v>
          </cell>
          <cell r="C3337" t="str">
            <v>統一企業股份有限公司</v>
          </cell>
          <cell r="E3337" t="str">
            <v>芃呈</v>
          </cell>
          <cell r="F3337" t="str">
            <v>個</v>
          </cell>
        </row>
        <row r="3338">
          <cell r="B3338" t="str">
            <v>N青蔥起士</v>
          </cell>
          <cell r="C3338" t="str">
            <v>統一企業股份有限公司</v>
          </cell>
          <cell r="E3338" t="str">
            <v>芃呈</v>
          </cell>
          <cell r="F3338" t="str">
            <v>個</v>
          </cell>
        </row>
        <row r="3339">
          <cell r="B3339" t="str">
            <v>青蔥肉鬆捲38元</v>
          </cell>
          <cell r="E3339" t="str">
            <v>芃呈</v>
          </cell>
          <cell r="F3339" t="str">
            <v>個</v>
          </cell>
        </row>
        <row r="3340">
          <cell r="B3340" t="str">
            <v>晨光-莓果核桃</v>
          </cell>
          <cell r="E3340" t="str">
            <v>芃呈</v>
          </cell>
          <cell r="F3340" t="str">
            <v>個</v>
          </cell>
        </row>
        <row r="3341">
          <cell r="B3341" t="str">
            <v>兩相好</v>
          </cell>
          <cell r="E3341" t="str">
            <v>兩相好</v>
          </cell>
          <cell r="F3341" t="str">
            <v>份</v>
          </cell>
        </row>
        <row r="3342">
          <cell r="B3342" t="str">
            <v>湯包(10入</v>
          </cell>
          <cell r="C3342" t="str">
            <v>南山食品廠</v>
          </cell>
          <cell r="D3342" t="str">
            <v>80G</v>
          </cell>
          <cell r="E3342" t="str">
            <v>太順</v>
          </cell>
          <cell r="F3342" t="str">
            <v>包</v>
          </cell>
        </row>
        <row r="3343">
          <cell r="B3343" t="str">
            <v>N湯包(50入</v>
          </cell>
          <cell r="C3343" t="str">
            <v>桂冠實業股份有限公司</v>
          </cell>
          <cell r="D3343" t="str">
            <v>30G/個</v>
          </cell>
          <cell r="E3343" t="str">
            <v>桂冠</v>
          </cell>
          <cell r="F3343" t="str">
            <v>包</v>
          </cell>
        </row>
        <row r="3344">
          <cell r="B3344" t="str">
            <v>N椰香奶酥</v>
          </cell>
          <cell r="E3344" t="str">
            <v>芃呈</v>
          </cell>
          <cell r="F3344" t="str">
            <v>個</v>
          </cell>
        </row>
        <row r="3345">
          <cell r="B3345" t="str">
            <v>菠蘿奶酥麵包</v>
          </cell>
          <cell r="E3345" t="str">
            <v>芃呈</v>
          </cell>
          <cell r="F3345" t="str">
            <v>個</v>
          </cell>
        </row>
        <row r="3346">
          <cell r="B3346" t="str">
            <v>丹麥菠蘿可頌</v>
          </cell>
          <cell r="E3346" t="str">
            <v>芃呈</v>
          </cell>
          <cell r="F3346" t="str">
            <v>個</v>
          </cell>
        </row>
        <row r="3347">
          <cell r="B3347" t="str">
            <v>N炸彈麵包</v>
          </cell>
          <cell r="C3347" t="str">
            <v>生楓西點麵包店</v>
          </cell>
          <cell r="E3347" t="str">
            <v>生楓</v>
          </cell>
          <cell r="F3347" t="str">
            <v>個</v>
          </cell>
        </row>
        <row r="3348">
          <cell r="B3348" t="str">
            <v>吐司</v>
          </cell>
          <cell r="D3348" t="str">
            <v>約24片</v>
          </cell>
          <cell r="E3348" t="str">
            <v>台振</v>
          </cell>
          <cell r="F3348" t="str">
            <v>條</v>
          </cell>
        </row>
        <row r="3349">
          <cell r="B3349" t="str">
            <v>吐司(切邊</v>
          </cell>
          <cell r="D3349" t="str">
            <v>約24片</v>
          </cell>
          <cell r="E3349" t="str">
            <v>台振</v>
          </cell>
          <cell r="F3349" t="str">
            <v>條</v>
          </cell>
        </row>
        <row r="3350">
          <cell r="B3350" t="str">
            <v>吐司(厚片</v>
          </cell>
          <cell r="E3350" t="str">
            <v>台振</v>
          </cell>
          <cell r="F3350" t="str">
            <v>條</v>
          </cell>
        </row>
        <row r="3351">
          <cell r="B3351" t="str">
            <v>鮮奶油蛋糕8吋</v>
          </cell>
          <cell r="E3351" t="str">
            <v>奕榮</v>
          </cell>
          <cell r="F3351" t="str">
            <v>個</v>
          </cell>
        </row>
        <row r="3352">
          <cell r="B3352" t="str">
            <v>鮮奶油蛋糕10吋</v>
          </cell>
          <cell r="E3352" t="str">
            <v>奕榮</v>
          </cell>
          <cell r="F3352" t="str">
            <v>個</v>
          </cell>
        </row>
        <row r="3353">
          <cell r="B3353" t="str">
            <v>鮮奶油蛋糕12吋</v>
          </cell>
          <cell r="E3353" t="str">
            <v>奕榮</v>
          </cell>
          <cell r="F3353" t="str">
            <v>個</v>
          </cell>
        </row>
        <row r="3354">
          <cell r="B3354" t="str">
            <v>鮮奶油蛋糕14吋</v>
          </cell>
          <cell r="E3354" t="str">
            <v>奕榮</v>
          </cell>
          <cell r="F3354" t="str">
            <v>個</v>
          </cell>
        </row>
        <row r="3355">
          <cell r="B3355" t="str">
            <v>紙杯蛋糕</v>
          </cell>
          <cell r="E3355" t="str">
            <v>奕榮</v>
          </cell>
          <cell r="F3355" t="str">
            <v>個</v>
          </cell>
        </row>
        <row r="3356">
          <cell r="B3356" t="str">
            <v>餐盒</v>
          </cell>
          <cell r="E3356" t="str">
            <v>奕榮</v>
          </cell>
          <cell r="F3356" t="str">
            <v>個</v>
          </cell>
        </row>
        <row r="3357">
          <cell r="B3357" t="str">
            <v>N玉米麵包</v>
          </cell>
          <cell r="C3357" t="str">
            <v>生楓西點麵包店</v>
          </cell>
          <cell r="E3357" t="str">
            <v>生楓</v>
          </cell>
          <cell r="F3357" t="str">
            <v>個</v>
          </cell>
        </row>
        <row r="3358">
          <cell r="B3358" t="str">
            <v>N火腿起司麵包</v>
          </cell>
          <cell r="C3358" t="str">
            <v>生楓西點麵包店</v>
          </cell>
          <cell r="E3358" t="str">
            <v>生楓</v>
          </cell>
          <cell r="F3358" t="str">
            <v>份</v>
          </cell>
        </row>
        <row r="3359">
          <cell r="B3359" t="str">
            <v>肉鬆麵包</v>
          </cell>
          <cell r="E3359" t="str">
            <v>奕榮</v>
          </cell>
          <cell r="F3359" t="str">
            <v>個</v>
          </cell>
        </row>
        <row r="3360">
          <cell r="B3360" t="str">
            <v>肉鬆蔥捲</v>
          </cell>
          <cell r="E3360" t="str">
            <v>奕榮</v>
          </cell>
          <cell r="F3360" t="str">
            <v>個</v>
          </cell>
        </row>
        <row r="3361">
          <cell r="B3361" t="str">
            <v>紅豆麵包</v>
          </cell>
          <cell r="E3361" t="str">
            <v>奕榮</v>
          </cell>
          <cell r="F3361" t="str">
            <v>個</v>
          </cell>
        </row>
        <row r="3362">
          <cell r="B3362" t="str">
            <v>菠蘿麵包</v>
          </cell>
          <cell r="E3362" t="str">
            <v>奕榮</v>
          </cell>
          <cell r="F3362" t="str">
            <v>個</v>
          </cell>
        </row>
        <row r="3363">
          <cell r="B3363" t="str">
            <v>紅豆麻糬麵包</v>
          </cell>
          <cell r="E3363" t="str">
            <v>奕榮</v>
          </cell>
          <cell r="F3363" t="str">
            <v>個</v>
          </cell>
        </row>
        <row r="3364">
          <cell r="B3364" t="str">
            <v>起酥奶酥</v>
          </cell>
          <cell r="E3364" t="str">
            <v>奕榮</v>
          </cell>
          <cell r="F3364" t="str">
            <v>個</v>
          </cell>
        </row>
        <row r="3365">
          <cell r="B3365" t="str">
            <v>起酥肉鬆</v>
          </cell>
          <cell r="E3365" t="str">
            <v>奕榮</v>
          </cell>
          <cell r="F3365" t="str">
            <v>個</v>
          </cell>
        </row>
        <row r="3366">
          <cell r="B3366" t="str">
            <v>菠蘿肉鬆</v>
          </cell>
          <cell r="E3366" t="str">
            <v>奕榮</v>
          </cell>
          <cell r="F3366" t="str">
            <v>個</v>
          </cell>
        </row>
        <row r="3367">
          <cell r="B3367" t="str">
            <v>墨西哥巧克力</v>
          </cell>
          <cell r="E3367" t="str">
            <v>奕榮</v>
          </cell>
          <cell r="F3367" t="str">
            <v>個</v>
          </cell>
        </row>
        <row r="3368">
          <cell r="B3368" t="str">
            <v>N龍鳳奶皇包65G</v>
          </cell>
          <cell r="C3368" t="str">
            <v>台灣欣榮食品股份有限公司</v>
          </cell>
          <cell r="D3368" t="str">
            <v>30入/包</v>
          </cell>
          <cell r="E3368" t="str">
            <v>祥亮</v>
          </cell>
          <cell r="F3368" t="str">
            <v>個</v>
          </cell>
          <cell r="H3368" t="str">
            <v>CAS台灣優良農產品</v>
          </cell>
          <cell r="I3368" t="str">
            <v>023175</v>
          </cell>
        </row>
        <row r="3369">
          <cell r="B3369" t="str">
            <v>菠蘿夾心(藍莓</v>
          </cell>
          <cell r="E3369" t="str">
            <v>奕榮</v>
          </cell>
          <cell r="F3369" t="str">
            <v>個</v>
          </cell>
        </row>
        <row r="3370">
          <cell r="B3370" t="str">
            <v>菠蘿夾心(花生</v>
          </cell>
          <cell r="E3370" t="str">
            <v>奕榮</v>
          </cell>
          <cell r="F3370" t="str">
            <v>個</v>
          </cell>
        </row>
        <row r="3371">
          <cell r="B3371" t="str">
            <v>蛋塔</v>
          </cell>
          <cell r="E3371" t="str">
            <v>奕榮</v>
          </cell>
          <cell r="F3371" t="str">
            <v>個</v>
          </cell>
        </row>
        <row r="3372">
          <cell r="B3372" t="str">
            <v>馬卡龍</v>
          </cell>
          <cell r="E3372" t="str">
            <v>奕榮</v>
          </cell>
          <cell r="F3372" t="str">
            <v>包</v>
          </cell>
        </row>
        <row r="3373">
          <cell r="B3373" t="str">
            <v>三角蛋糕</v>
          </cell>
          <cell r="E3373" t="str">
            <v>奕榮</v>
          </cell>
          <cell r="F3373" t="str">
            <v>個</v>
          </cell>
        </row>
        <row r="3374">
          <cell r="B3374" t="str">
            <v>笑臉蛋糕</v>
          </cell>
          <cell r="E3374" t="str">
            <v>奕榮</v>
          </cell>
          <cell r="F3374" t="str">
            <v>個</v>
          </cell>
        </row>
        <row r="3375">
          <cell r="B3375" t="str">
            <v>吐司(紅豆</v>
          </cell>
          <cell r="D3375" t="str">
            <v>約13片</v>
          </cell>
          <cell r="E3375" t="str">
            <v>奕榮</v>
          </cell>
          <cell r="F3375" t="str">
            <v>條</v>
          </cell>
        </row>
        <row r="3376">
          <cell r="B3376" t="str">
            <v>吐司(葡萄</v>
          </cell>
          <cell r="D3376" t="str">
            <v>約13片</v>
          </cell>
          <cell r="E3376" t="str">
            <v>奕榮</v>
          </cell>
          <cell r="F3376" t="str">
            <v>條</v>
          </cell>
        </row>
        <row r="3377">
          <cell r="B3377" t="str">
            <v>吐司(奶酥</v>
          </cell>
          <cell r="D3377" t="str">
            <v>約13片</v>
          </cell>
          <cell r="E3377" t="str">
            <v>奕榮</v>
          </cell>
          <cell r="F3377" t="str">
            <v>條</v>
          </cell>
        </row>
        <row r="3378">
          <cell r="B3378" t="str">
            <v>龍蝦棒</v>
          </cell>
          <cell r="E3378" t="str">
            <v>品豐</v>
          </cell>
          <cell r="F3378" t="str">
            <v>KG</v>
          </cell>
        </row>
        <row r="3379">
          <cell r="B3379" t="str">
            <v>煎餃(熟</v>
          </cell>
          <cell r="E3379" t="str">
            <v>現購王哥</v>
          </cell>
          <cell r="F3379" t="str">
            <v>個</v>
          </cell>
        </row>
        <row r="3380">
          <cell r="B3380" t="str">
            <v>炸彈麵包</v>
          </cell>
          <cell r="E3380" t="str">
            <v>奕榮</v>
          </cell>
          <cell r="F3380" t="str">
            <v>個</v>
          </cell>
        </row>
        <row r="3381">
          <cell r="B3381" t="str">
            <v>烤乳酪</v>
          </cell>
          <cell r="E3381" t="str">
            <v>奕榮</v>
          </cell>
          <cell r="F3381" t="str">
            <v>個</v>
          </cell>
        </row>
        <row r="3382">
          <cell r="B3382" t="str">
            <v>蒜味厚片</v>
          </cell>
          <cell r="E3382" t="str">
            <v>奕榮</v>
          </cell>
          <cell r="F3382" t="str">
            <v>個</v>
          </cell>
        </row>
        <row r="3383">
          <cell r="B3383" t="str">
            <v>披薩吐司</v>
          </cell>
          <cell r="E3383" t="str">
            <v>奕榮</v>
          </cell>
          <cell r="F3383" t="str">
            <v>個</v>
          </cell>
        </row>
        <row r="3384">
          <cell r="B3384" t="str">
            <v>小餐包</v>
          </cell>
          <cell r="E3384" t="str">
            <v>奕榮</v>
          </cell>
          <cell r="F3384" t="str">
            <v>個</v>
          </cell>
        </row>
        <row r="3385">
          <cell r="B3385" t="str">
            <v>鮮奶油蛋糕</v>
          </cell>
          <cell r="E3385" t="str">
            <v>奕榮</v>
          </cell>
          <cell r="F3385" t="str">
            <v>個</v>
          </cell>
        </row>
        <row r="3386">
          <cell r="B3386" t="str">
            <v>黑森林蛋糕</v>
          </cell>
          <cell r="E3386" t="str">
            <v>奕榮</v>
          </cell>
          <cell r="F3386" t="str">
            <v>個</v>
          </cell>
        </row>
        <row r="3387">
          <cell r="B3387" t="str">
            <v>布丁蛋糕</v>
          </cell>
          <cell r="E3387" t="str">
            <v>奕榮</v>
          </cell>
          <cell r="F3387" t="str">
            <v>個</v>
          </cell>
        </row>
        <row r="3388">
          <cell r="B3388" t="str">
            <v>N三色吐司</v>
          </cell>
          <cell r="C3388" t="str">
            <v>生楓西點麵包店</v>
          </cell>
          <cell r="E3388" t="str">
            <v>生楓</v>
          </cell>
          <cell r="F3388" t="str">
            <v>份</v>
          </cell>
        </row>
        <row r="3389">
          <cell r="B3389" t="str">
            <v>蛋糕叉盤</v>
          </cell>
          <cell r="E3389" t="str">
            <v>奕榮</v>
          </cell>
          <cell r="F3389" t="str">
            <v>份</v>
          </cell>
        </row>
        <row r="3390">
          <cell r="B3390" t="str">
            <v>小餐包(奶油</v>
          </cell>
          <cell r="E3390" t="str">
            <v>奕榮</v>
          </cell>
          <cell r="F3390" t="str">
            <v>個</v>
          </cell>
        </row>
        <row r="3391">
          <cell r="B3391" t="str">
            <v>布丁蛋糕8吋</v>
          </cell>
          <cell r="E3391" t="str">
            <v>奕榮</v>
          </cell>
          <cell r="F3391" t="str">
            <v>個</v>
          </cell>
        </row>
        <row r="3392">
          <cell r="B3392" t="str">
            <v>布丁蛋糕10吋</v>
          </cell>
          <cell r="E3392" t="str">
            <v>奕榮</v>
          </cell>
          <cell r="F3392" t="str">
            <v>個</v>
          </cell>
        </row>
        <row r="3393">
          <cell r="B3393" t="str">
            <v>布丁蛋糕12吋</v>
          </cell>
          <cell r="E3393" t="str">
            <v>奕榮</v>
          </cell>
          <cell r="F3393" t="str">
            <v>個</v>
          </cell>
        </row>
        <row r="3394">
          <cell r="B3394" t="str">
            <v>綠豆椪6入</v>
          </cell>
          <cell r="E3394" t="str">
            <v>奕榮</v>
          </cell>
          <cell r="F3394" t="str">
            <v>盒</v>
          </cell>
        </row>
        <row r="3395">
          <cell r="B3395" t="str">
            <v>紅豆酥6入</v>
          </cell>
          <cell r="E3395" t="str">
            <v>奕榮</v>
          </cell>
          <cell r="F3395" t="str">
            <v>盒</v>
          </cell>
        </row>
        <row r="3396">
          <cell r="B3396" t="str">
            <v>奇美芝麻包65G</v>
          </cell>
          <cell r="C3396" t="str">
            <v>奇美食品股份有限公司</v>
          </cell>
          <cell r="D3396" t="str">
            <v>30入/包</v>
          </cell>
          <cell r="E3396" t="str">
            <v>祥亮</v>
          </cell>
          <cell r="F3396" t="str">
            <v>個</v>
          </cell>
        </row>
        <row r="3397">
          <cell r="B3397" t="str">
            <v>奇美芋泥包65G</v>
          </cell>
          <cell r="C3397" t="str">
            <v>奇美食品股份有限公司</v>
          </cell>
          <cell r="D3397" t="str">
            <v>30入/包</v>
          </cell>
          <cell r="E3397" t="str">
            <v>祥亮</v>
          </cell>
          <cell r="F3397" t="str">
            <v>個</v>
          </cell>
          <cell r="H3397" t="str">
            <v>CAS台灣優良農產品</v>
          </cell>
          <cell r="I3397" t="str">
            <v>022417</v>
          </cell>
        </row>
        <row r="3398">
          <cell r="B3398" t="str">
            <v>N香草蛋糕</v>
          </cell>
          <cell r="C3398" t="str">
            <v>生楓西點麵包店</v>
          </cell>
          <cell r="E3398" t="str">
            <v>生楓</v>
          </cell>
          <cell r="F3398" t="str">
            <v>份</v>
          </cell>
        </row>
        <row r="3399">
          <cell r="B3399" t="str">
            <v>N草莓蛋糕</v>
          </cell>
          <cell r="C3399" t="str">
            <v>生楓西點麵包店</v>
          </cell>
          <cell r="E3399" t="str">
            <v>生楓</v>
          </cell>
          <cell r="F3399" t="str">
            <v>個</v>
          </cell>
        </row>
        <row r="3400">
          <cell r="B3400" t="str">
            <v>奇美高麗菜包</v>
          </cell>
          <cell r="C3400" t="str">
            <v>奇美食品股份有限公司</v>
          </cell>
          <cell r="D3400" t="str">
            <v>30入/包</v>
          </cell>
          <cell r="E3400" t="str">
            <v>祥亮</v>
          </cell>
          <cell r="F3400" t="str">
            <v>個</v>
          </cell>
        </row>
        <row r="3401">
          <cell r="B3401" t="str">
            <v>蛋黃酥6入</v>
          </cell>
          <cell r="E3401" t="str">
            <v>奕榮</v>
          </cell>
          <cell r="F3401" t="str">
            <v>盒</v>
          </cell>
        </row>
        <row r="3402">
          <cell r="B3402" t="str">
            <v>吐司(全麥</v>
          </cell>
          <cell r="E3402" t="str">
            <v>台振</v>
          </cell>
          <cell r="F3402" t="str">
            <v>條</v>
          </cell>
        </row>
        <row r="3403">
          <cell r="B3403" t="str">
            <v>奶香麵包</v>
          </cell>
          <cell r="E3403" t="str">
            <v>奕榮</v>
          </cell>
          <cell r="F3403" t="str">
            <v>個</v>
          </cell>
        </row>
        <row r="3404">
          <cell r="B3404" t="str">
            <v>軟式法國麵包</v>
          </cell>
          <cell r="E3404" t="str">
            <v>奕榮</v>
          </cell>
          <cell r="F3404" t="str">
            <v>個</v>
          </cell>
        </row>
        <row r="3405">
          <cell r="B3405" t="str">
            <v>蛋餅</v>
          </cell>
          <cell r="E3405" t="str">
            <v>現購</v>
          </cell>
          <cell r="F3405" t="str">
            <v>份</v>
          </cell>
        </row>
        <row r="3406">
          <cell r="B3406" t="str">
            <v>N鳳梨酥</v>
          </cell>
          <cell r="E3406" t="str">
            <v>詮宏</v>
          </cell>
          <cell r="F3406" t="str">
            <v>個</v>
          </cell>
        </row>
        <row r="3407">
          <cell r="B3407" t="str">
            <v>統一紅豆麵包</v>
          </cell>
          <cell r="C3407" t="str">
            <v>統一企業股份有限公司</v>
          </cell>
          <cell r="E3407" t="str">
            <v>芃呈</v>
          </cell>
          <cell r="F3407" t="str">
            <v>個</v>
          </cell>
        </row>
        <row r="3408">
          <cell r="B3408" t="str">
            <v>N青蔥麵包</v>
          </cell>
          <cell r="C3408" t="str">
            <v>生楓西點麵包店</v>
          </cell>
          <cell r="E3408" t="str">
            <v>生楓</v>
          </cell>
          <cell r="F3408" t="str">
            <v>個</v>
          </cell>
        </row>
        <row r="3409">
          <cell r="B3409" t="str">
            <v>N小月餅(棗泥</v>
          </cell>
          <cell r="C3409" t="str">
            <v>生楓西點麵包店</v>
          </cell>
          <cell r="E3409" t="str">
            <v>生楓</v>
          </cell>
          <cell r="F3409" t="str">
            <v>個</v>
          </cell>
        </row>
        <row r="3410">
          <cell r="B3410" t="str">
            <v>N巨蛋牛奶麵包</v>
          </cell>
          <cell r="C3410" t="str">
            <v>統一企業股份有限公司</v>
          </cell>
          <cell r="E3410" t="str">
            <v>芃呈</v>
          </cell>
          <cell r="F3410" t="str">
            <v>個</v>
          </cell>
        </row>
        <row r="3411">
          <cell r="B3411" t="str">
            <v>漢堡麵包</v>
          </cell>
          <cell r="C3411" t="str">
            <v>台振食品有限公司</v>
          </cell>
          <cell r="D3411" t="str">
            <v>約70G</v>
          </cell>
          <cell r="E3411" t="str">
            <v>台振</v>
          </cell>
          <cell r="F3411" t="str">
            <v>個</v>
          </cell>
        </row>
        <row r="3412">
          <cell r="B3412" t="str">
            <v>N豬肉漢堡(大</v>
          </cell>
          <cell r="C3412" t="str">
            <v>生楓西點麵包店</v>
          </cell>
          <cell r="E3412" t="str">
            <v>生楓</v>
          </cell>
          <cell r="F3412" t="str">
            <v>個</v>
          </cell>
        </row>
        <row r="3413">
          <cell r="B3413" t="str">
            <v>N漢堡(熟品</v>
          </cell>
          <cell r="C3413" t="str">
            <v>生楓西點麵包店</v>
          </cell>
          <cell r="E3413" t="str">
            <v>生楓</v>
          </cell>
          <cell r="F3413" t="str">
            <v>個</v>
          </cell>
        </row>
        <row r="3414">
          <cell r="B3414" t="str">
            <v>N檸檬蛋糕</v>
          </cell>
          <cell r="C3414" t="str">
            <v>生楓西點麵包店</v>
          </cell>
          <cell r="E3414" t="str">
            <v>生楓</v>
          </cell>
          <cell r="F3414" t="str">
            <v>個</v>
          </cell>
        </row>
        <row r="3415">
          <cell r="B3415" t="str">
            <v>新感覺草莓夾心</v>
          </cell>
          <cell r="C3415" t="str">
            <v>統一企業股份有限公司</v>
          </cell>
          <cell r="E3415" t="str">
            <v>芃呈</v>
          </cell>
          <cell r="F3415" t="str">
            <v>個</v>
          </cell>
        </row>
        <row r="3416">
          <cell r="B3416" t="str">
            <v>N花生麵包</v>
          </cell>
          <cell r="C3416" t="str">
            <v>生楓西點麵包店</v>
          </cell>
          <cell r="E3416" t="str">
            <v>生楓</v>
          </cell>
          <cell r="F3416" t="str">
            <v>個</v>
          </cell>
        </row>
        <row r="3417">
          <cell r="B3417" t="str">
            <v>N花生捲麵包</v>
          </cell>
          <cell r="C3417" t="str">
            <v>生楓西點麵包店</v>
          </cell>
          <cell r="E3417" t="str">
            <v>生楓</v>
          </cell>
          <cell r="F3417" t="str">
            <v>個</v>
          </cell>
        </row>
        <row r="3418">
          <cell r="B3418" t="str">
            <v>御飯糰(鮪魚</v>
          </cell>
          <cell r="C3418" t="str">
            <v>統一企業股份有限公司</v>
          </cell>
          <cell r="E3418" t="str">
            <v>現購王哥</v>
          </cell>
          <cell r="F3418" t="str">
            <v>個</v>
          </cell>
        </row>
        <row r="3419">
          <cell r="B3419" t="str">
            <v>便當</v>
          </cell>
          <cell r="E3419" t="str">
            <v>現購</v>
          </cell>
          <cell r="F3419" t="str">
            <v>個</v>
          </cell>
        </row>
        <row r="3420">
          <cell r="B3420" t="str">
            <v>熟食(代膳</v>
          </cell>
          <cell r="E3420" t="str">
            <v>未定</v>
          </cell>
          <cell r="F3420" t="str">
            <v>個</v>
          </cell>
        </row>
        <row r="3421">
          <cell r="B3421" t="str">
            <v>白油</v>
          </cell>
          <cell r="E3421" t="str">
            <v>現購王哥</v>
          </cell>
          <cell r="F3421" t="str">
            <v>KG</v>
          </cell>
        </row>
        <row r="3422">
          <cell r="B3422" t="str">
            <v>奶水</v>
          </cell>
          <cell r="E3422" t="str">
            <v>德怡</v>
          </cell>
          <cell r="F3422" t="str">
            <v>罐</v>
          </cell>
        </row>
        <row r="3423">
          <cell r="B3423" t="str">
            <v>N刻花魷魚(珍珍</v>
          </cell>
          <cell r="C3423" t="str">
            <v>新和興海洋企業股份有限公司</v>
          </cell>
          <cell r="E3423" t="str">
            <v>品豐</v>
          </cell>
          <cell r="F3423" t="str">
            <v>KG</v>
          </cell>
        </row>
        <row r="3424">
          <cell r="B3424" t="str">
            <v>N水發魷魚片</v>
          </cell>
          <cell r="E3424" t="str">
            <v>詹益銘</v>
          </cell>
          <cell r="F3424" t="str">
            <v>KG</v>
          </cell>
        </row>
        <row r="3425">
          <cell r="B3425" t="str">
            <v>水發魷魚花</v>
          </cell>
          <cell r="E3425" t="str">
            <v>詹益銘</v>
          </cell>
          <cell r="F3425" t="str">
            <v>KG</v>
          </cell>
        </row>
        <row r="3426">
          <cell r="B3426" t="str">
            <v>水發魷魚</v>
          </cell>
          <cell r="E3426" t="str">
            <v>詹益銘</v>
          </cell>
          <cell r="F3426" t="str">
            <v>條</v>
          </cell>
        </row>
        <row r="3427">
          <cell r="B3427" t="str">
            <v>水發魷魚花(優</v>
          </cell>
          <cell r="D3427" t="str">
            <v>優</v>
          </cell>
          <cell r="E3427" t="str">
            <v>詹益銘</v>
          </cell>
          <cell r="F3427" t="str">
            <v>KG</v>
          </cell>
        </row>
        <row r="3428">
          <cell r="B3428" t="str">
            <v>水發魷魚片</v>
          </cell>
          <cell r="E3428" t="str">
            <v>詹益銘</v>
          </cell>
          <cell r="F3428" t="str">
            <v>KG</v>
          </cell>
        </row>
        <row r="3429">
          <cell r="B3429" t="str">
            <v>N魷魚翅</v>
          </cell>
          <cell r="C3429" t="str">
            <v>福國冷凍股份有限公司</v>
          </cell>
          <cell r="D3429" t="str">
            <v>件/24K,12K*2</v>
          </cell>
          <cell r="E3429" t="str">
            <v>福國</v>
          </cell>
          <cell r="F3429" t="str">
            <v>KG</v>
          </cell>
        </row>
        <row r="3430">
          <cell r="B3430" t="str">
            <v>魷魚切片</v>
          </cell>
          <cell r="E3430" t="str">
            <v>詹益銘</v>
          </cell>
          <cell r="F3430" t="str">
            <v>KG</v>
          </cell>
        </row>
        <row r="3431">
          <cell r="B3431" t="str">
            <v>N魷魚翅</v>
          </cell>
          <cell r="C3431" t="str">
            <v>大漁食品有限公司</v>
          </cell>
          <cell r="E3431" t="str">
            <v>大漁</v>
          </cell>
          <cell r="F3431" t="str">
            <v>KG</v>
          </cell>
        </row>
        <row r="3432">
          <cell r="B3432" t="str">
            <v>N魷魚翅</v>
          </cell>
          <cell r="C3432" t="str">
            <v>展昇生鮮企業股份有限公司</v>
          </cell>
          <cell r="E3432" t="str">
            <v>展昇</v>
          </cell>
          <cell r="F3432" t="str">
            <v>KG</v>
          </cell>
        </row>
        <row r="3433">
          <cell r="B3433" t="str">
            <v>N魷魚圈</v>
          </cell>
          <cell r="C3433" t="str">
            <v>福國冷凍股份有限公司</v>
          </cell>
          <cell r="D3433" t="str">
            <v>包/1K</v>
          </cell>
          <cell r="E3433" t="str">
            <v>福國</v>
          </cell>
          <cell r="F3433" t="str">
            <v>KG</v>
          </cell>
        </row>
        <row r="3434">
          <cell r="B3434" t="str">
            <v>N素魚翅</v>
          </cell>
          <cell r="C3434" t="str">
            <v>宏旭食品企業有限公司</v>
          </cell>
          <cell r="E3434" t="str">
            <v>宏旭</v>
          </cell>
          <cell r="F3434" t="str">
            <v>包</v>
          </cell>
        </row>
        <row r="3435">
          <cell r="B3435" t="str">
            <v>日本水翅</v>
          </cell>
          <cell r="E3435" t="str">
            <v>詹益銘</v>
          </cell>
          <cell r="F3435" t="str">
            <v>KG</v>
          </cell>
        </row>
        <row r="3436">
          <cell r="B3436" t="str">
            <v>正魚翅(排翅</v>
          </cell>
          <cell r="E3436" t="str">
            <v>現購王哥</v>
          </cell>
          <cell r="F3436" t="str">
            <v>包</v>
          </cell>
        </row>
        <row r="3437">
          <cell r="B3437" t="str">
            <v>魷魚圈</v>
          </cell>
          <cell r="C3437" t="str">
            <v>金吉順實業股份有限公司</v>
          </cell>
          <cell r="E3437" t="str">
            <v>欽泉</v>
          </cell>
          <cell r="F3437" t="str">
            <v>KG</v>
          </cell>
        </row>
        <row r="3438">
          <cell r="B3438" t="str">
            <v>鱈鯧</v>
          </cell>
          <cell r="E3438" t="str">
            <v>欽泉</v>
          </cell>
          <cell r="F3438" t="str">
            <v>KG</v>
          </cell>
        </row>
        <row r="3439">
          <cell r="B3439" t="str">
            <v>鱈斑6-7</v>
          </cell>
          <cell r="E3439" t="str">
            <v>欽泉</v>
          </cell>
          <cell r="F3439" t="str">
            <v>KG</v>
          </cell>
        </row>
        <row r="3440">
          <cell r="B3440" t="str">
            <v>N巴沙魚片5-6</v>
          </cell>
          <cell r="C3440" t="str">
            <v>福國冷凍股份有限公司</v>
          </cell>
          <cell r="E3440" t="str">
            <v>福國</v>
          </cell>
          <cell r="F3440" t="str">
            <v>KG</v>
          </cell>
        </row>
        <row r="3441">
          <cell r="B3441" t="str">
            <v>N巴沙魚片6-7</v>
          </cell>
          <cell r="C3441" t="str">
            <v>福國冷凍股份有限公司</v>
          </cell>
          <cell r="E3441" t="str">
            <v>福國</v>
          </cell>
          <cell r="F3441" t="str">
            <v>KG</v>
          </cell>
        </row>
        <row r="3442">
          <cell r="B3442" t="str">
            <v>N巴沙魚片</v>
          </cell>
          <cell r="C3442" t="str">
            <v>安得利食品股份有限公司</v>
          </cell>
          <cell r="E3442" t="str">
            <v>安得利</v>
          </cell>
          <cell r="F3442" t="str">
            <v>KG</v>
          </cell>
        </row>
        <row r="3443">
          <cell r="B3443" t="str">
            <v>鱈魚尾8-10</v>
          </cell>
          <cell r="C3443" t="str">
            <v>福國冷凍股份有限公司</v>
          </cell>
          <cell r="E3443" t="str">
            <v>福國</v>
          </cell>
          <cell r="F3443" t="str">
            <v>KG</v>
          </cell>
        </row>
        <row r="3444">
          <cell r="B3444" t="str">
            <v>鱈魚尾6-7</v>
          </cell>
          <cell r="C3444" t="str">
            <v>福國冷凍股份有限公司</v>
          </cell>
          <cell r="E3444" t="str">
            <v>福國</v>
          </cell>
          <cell r="F3444" t="str">
            <v>KG</v>
          </cell>
        </row>
        <row r="3445">
          <cell r="B3445" t="str">
            <v>海鱈尾5</v>
          </cell>
          <cell r="C3445" t="str">
            <v>福國冷凍股份有限公司</v>
          </cell>
          <cell r="E3445" t="str">
            <v>福國</v>
          </cell>
          <cell r="F3445" t="str">
            <v>KG</v>
          </cell>
        </row>
        <row r="3446">
          <cell r="B3446" t="str">
            <v>海鱈尾6</v>
          </cell>
          <cell r="C3446" t="str">
            <v>福國冷凍股份有限公司</v>
          </cell>
          <cell r="E3446" t="str">
            <v>福國</v>
          </cell>
          <cell r="F3446" t="str">
            <v>KG</v>
          </cell>
        </row>
        <row r="3447">
          <cell r="B3447" t="str">
            <v>海鱈尾7</v>
          </cell>
          <cell r="C3447" t="str">
            <v>福國冷凍股份有限公司</v>
          </cell>
          <cell r="E3447" t="str">
            <v>福國</v>
          </cell>
          <cell r="F3447" t="str">
            <v>KG</v>
          </cell>
        </row>
        <row r="3448">
          <cell r="B3448" t="str">
            <v>吐魠魚片</v>
          </cell>
          <cell r="C3448" t="str">
            <v>中壢漁市場</v>
          </cell>
          <cell r="D3448" t="str">
            <v>生鮮</v>
          </cell>
          <cell r="E3448" t="str">
            <v>欽泉</v>
          </cell>
          <cell r="F3448" t="str">
            <v>KG</v>
          </cell>
        </row>
        <row r="3449">
          <cell r="B3449" t="str">
            <v>巴沙魚片</v>
          </cell>
          <cell r="C3449" t="str">
            <v>中華民國全國漁會</v>
          </cell>
          <cell r="D3449" t="str">
            <v>100/120</v>
          </cell>
          <cell r="E3449" t="str">
            <v>全國漁會</v>
          </cell>
          <cell r="F3449" t="str">
            <v>KG</v>
          </cell>
        </row>
        <row r="3450">
          <cell r="B3450" t="str">
            <v>海瓜子</v>
          </cell>
          <cell r="E3450" t="str">
            <v>許南進</v>
          </cell>
          <cell r="F3450" t="str">
            <v>KG</v>
          </cell>
        </row>
        <row r="3451">
          <cell r="B3451" t="str">
            <v>文蛤Q</v>
          </cell>
          <cell r="D3451" t="str">
            <v>包/3K,吐沙</v>
          </cell>
          <cell r="E3451" t="str">
            <v>全國漁會</v>
          </cell>
          <cell r="F3451" t="str">
            <v>KG</v>
          </cell>
        </row>
        <row r="3452">
          <cell r="B3452" t="str">
            <v>蘭花蛤</v>
          </cell>
          <cell r="D3452" t="str">
            <v>580G/包</v>
          </cell>
          <cell r="E3452" t="str">
            <v>詹益銘</v>
          </cell>
          <cell r="F3452" t="str">
            <v>包</v>
          </cell>
        </row>
        <row r="3453">
          <cell r="B3453" t="str">
            <v>雪螺</v>
          </cell>
          <cell r="E3453" t="str">
            <v>詹益銘</v>
          </cell>
          <cell r="F3453" t="str">
            <v>KG</v>
          </cell>
        </row>
        <row r="3454">
          <cell r="B3454" t="str">
            <v>魷魚條</v>
          </cell>
          <cell r="C3454" t="str">
            <v>安得利食品股份有限公司</v>
          </cell>
          <cell r="D3454" t="str">
            <v>包/2K</v>
          </cell>
          <cell r="E3454" t="str">
            <v>安得利</v>
          </cell>
          <cell r="F3454" t="str">
            <v>KG</v>
          </cell>
        </row>
        <row r="3455">
          <cell r="B3455" t="str">
            <v>小卷</v>
          </cell>
          <cell r="E3455" t="str">
            <v>全國漁會</v>
          </cell>
          <cell r="F3455" t="str">
            <v>KG</v>
          </cell>
        </row>
        <row r="3456">
          <cell r="B3456" t="str">
            <v>N大干貝(鮮</v>
          </cell>
          <cell r="E3456" t="str">
            <v>詹益銘</v>
          </cell>
          <cell r="F3456" t="str">
            <v>KG</v>
          </cell>
        </row>
        <row r="3457">
          <cell r="B3457" t="str">
            <v>生花枝(去內臟</v>
          </cell>
          <cell r="C3457" t="str">
            <v>中壢漁市場</v>
          </cell>
          <cell r="E3457" t="str">
            <v>欽泉</v>
          </cell>
          <cell r="F3457" t="str">
            <v>KG</v>
          </cell>
        </row>
        <row r="3458">
          <cell r="B3458" t="str">
            <v>生花枝(切片</v>
          </cell>
          <cell r="C3458" t="str">
            <v>中壢漁市場</v>
          </cell>
          <cell r="E3458" t="str">
            <v>欽泉</v>
          </cell>
          <cell r="F3458" t="str">
            <v>KG</v>
          </cell>
        </row>
        <row r="3459">
          <cell r="B3459" t="str">
            <v>透抽(去內臟</v>
          </cell>
          <cell r="C3459" t="str">
            <v>中壢漁市場</v>
          </cell>
          <cell r="E3459" t="str">
            <v>欽泉</v>
          </cell>
          <cell r="F3459" t="str">
            <v>KG</v>
          </cell>
        </row>
        <row r="3460">
          <cell r="B3460" t="str">
            <v>透抽(切片</v>
          </cell>
          <cell r="C3460" t="str">
            <v>中壢漁市場</v>
          </cell>
          <cell r="E3460" t="str">
            <v>欽泉</v>
          </cell>
          <cell r="F3460" t="str">
            <v>KG</v>
          </cell>
        </row>
        <row r="3461">
          <cell r="B3461" t="str">
            <v>透抽(切環狀</v>
          </cell>
          <cell r="C3461" t="str">
            <v>中壢漁市場</v>
          </cell>
          <cell r="E3461" t="str">
            <v>欽泉</v>
          </cell>
          <cell r="F3461" t="str">
            <v>KG</v>
          </cell>
        </row>
        <row r="3462">
          <cell r="B3462" t="str">
            <v>透抽</v>
          </cell>
          <cell r="C3462" t="str">
            <v>中壢漁市場</v>
          </cell>
          <cell r="E3462" t="str">
            <v>欽泉</v>
          </cell>
          <cell r="F3462" t="str">
            <v>KG</v>
          </cell>
        </row>
        <row r="3463">
          <cell r="B3463" t="str">
            <v>透抽圈</v>
          </cell>
          <cell r="C3463" t="str">
            <v>中壢漁市場</v>
          </cell>
          <cell r="E3463" t="str">
            <v>欽泉</v>
          </cell>
          <cell r="F3463" t="str">
            <v>KG</v>
          </cell>
        </row>
        <row r="3464">
          <cell r="B3464" t="str">
            <v>魷魚圈</v>
          </cell>
          <cell r="C3464" t="str">
            <v>安得利食品股份有限公司</v>
          </cell>
          <cell r="D3464" t="str">
            <v>包/2K</v>
          </cell>
          <cell r="E3464" t="str">
            <v>安得利</v>
          </cell>
          <cell r="F3464" t="str">
            <v>KG</v>
          </cell>
        </row>
        <row r="3465">
          <cell r="B3465" t="str">
            <v>透抽</v>
          </cell>
          <cell r="D3465" t="str">
            <v>2尾/包</v>
          </cell>
          <cell r="E3465" t="str">
            <v>展昇</v>
          </cell>
          <cell r="F3465" t="str">
            <v>包</v>
          </cell>
        </row>
        <row r="3466">
          <cell r="B3466" t="str">
            <v>透抽</v>
          </cell>
          <cell r="D3466" t="str">
            <v>6K/件</v>
          </cell>
          <cell r="E3466" t="str">
            <v>展昇</v>
          </cell>
          <cell r="F3466" t="str">
            <v>件</v>
          </cell>
        </row>
        <row r="3467">
          <cell r="B3467" t="str">
            <v>草蝦仁(大</v>
          </cell>
          <cell r="C3467" t="str">
            <v>中壢漁市場</v>
          </cell>
          <cell r="D3467" t="str">
            <v>21-25</v>
          </cell>
          <cell r="E3467" t="str">
            <v>欽泉</v>
          </cell>
          <cell r="F3467" t="str">
            <v>KG</v>
          </cell>
        </row>
        <row r="3468">
          <cell r="B3468" t="str">
            <v>N草蝦仁</v>
          </cell>
          <cell r="C3468" t="str">
            <v>福國冷凍股份有限公司</v>
          </cell>
          <cell r="E3468" t="str">
            <v>福國</v>
          </cell>
          <cell r="F3468" t="str">
            <v>KG</v>
          </cell>
        </row>
        <row r="3469">
          <cell r="B3469" t="str">
            <v>草蝦仁(小</v>
          </cell>
          <cell r="C3469" t="str">
            <v>中壢漁市場</v>
          </cell>
          <cell r="D3469" t="str">
            <v>31-40</v>
          </cell>
          <cell r="E3469" t="str">
            <v>欽泉</v>
          </cell>
          <cell r="F3469" t="str">
            <v>KG</v>
          </cell>
        </row>
        <row r="3470">
          <cell r="B3470" t="str">
            <v>蝦卵</v>
          </cell>
          <cell r="C3470" t="str">
            <v>中壢漁市場</v>
          </cell>
          <cell r="E3470" t="str">
            <v>欽泉</v>
          </cell>
          <cell r="F3470" t="str">
            <v>盒</v>
          </cell>
        </row>
        <row r="3471">
          <cell r="B3471" t="str">
            <v>草蝦仁(絞</v>
          </cell>
          <cell r="E3471" t="str">
            <v>現購雨宸</v>
          </cell>
          <cell r="F3471" t="str">
            <v>KG</v>
          </cell>
        </row>
        <row r="3472">
          <cell r="B3472" t="str">
            <v>N吻仔魚</v>
          </cell>
          <cell r="C3472" t="str">
            <v>祥淳實業</v>
          </cell>
          <cell r="D3472" t="str">
            <v>#M</v>
          </cell>
          <cell r="E3472" t="str">
            <v>全國</v>
          </cell>
          <cell r="F3472" t="str">
            <v>KG</v>
          </cell>
        </row>
        <row r="3473">
          <cell r="B3473" t="str">
            <v>吻仔魚(大</v>
          </cell>
          <cell r="E3473" t="str">
            <v>定翔</v>
          </cell>
          <cell r="F3473" t="str">
            <v>KG</v>
          </cell>
        </row>
        <row r="3474">
          <cell r="B3474" t="str">
            <v>N吻仔魚</v>
          </cell>
          <cell r="E3474" t="str">
            <v>永芳</v>
          </cell>
          <cell r="F3474" t="str">
            <v>KG</v>
          </cell>
        </row>
        <row r="3475">
          <cell r="B3475" t="str">
            <v>烏仔魚</v>
          </cell>
          <cell r="C3475" t="str">
            <v>中壢漁市場</v>
          </cell>
          <cell r="E3475" t="str">
            <v>欽泉</v>
          </cell>
          <cell r="F3475" t="str">
            <v>KG</v>
          </cell>
        </row>
        <row r="3476">
          <cell r="B3476" t="str">
            <v>銀吻仔魚</v>
          </cell>
          <cell r="C3476" t="str">
            <v>中壢漁市場</v>
          </cell>
          <cell r="E3476" t="str">
            <v>欽泉</v>
          </cell>
          <cell r="F3476" t="str">
            <v>KG</v>
          </cell>
        </row>
        <row r="3477">
          <cell r="B3477" t="str">
            <v>N銀吻仔魚</v>
          </cell>
          <cell r="C3477" t="str">
            <v>安得利食品股份有限公司</v>
          </cell>
          <cell r="E3477" t="str">
            <v>安得利</v>
          </cell>
          <cell r="F3477" t="str">
            <v>KG</v>
          </cell>
        </row>
        <row r="3478">
          <cell r="B3478" t="str">
            <v>蟹肉</v>
          </cell>
          <cell r="E3478" t="str">
            <v>詹益銘</v>
          </cell>
          <cell r="F3478" t="str">
            <v>KG</v>
          </cell>
        </row>
        <row r="3479">
          <cell r="B3479" t="str">
            <v>花刻花1K</v>
          </cell>
          <cell r="C3479" t="str">
            <v>金吉順實業股份有限公司</v>
          </cell>
          <cell r="E3479" t="str">
            <v>欽泉</v>
          </cell>
          <cell r="F3479" t="str">
            <v>KG</v>
          </cell>
        </row>
        <row r="3480">
          <cell r="B3480" t="str">
            <v>花枝條</v>
          </cell>
          <cell r="E3480" t="str">
            <v>欽泉</v>
          </cell>
          <cell r="F3480" t="str">
            <v>KG</v>
          </cell>
        </row>
        <row r="3481">
          <cell r="B3481" t="str">
            <v>章魚(小</v>
          </cell>
          <cell r="E3481" t="str">
            <v>欽泉</v>
          </cell>
          <cell r="F3481" t="str">
            <v>KG</v>
          </cell>
        </row>
        <row r="3482">
          <cell r="B3482" t="str">
            <v>丁香魚</v>
          </cell>
          <cell r="D3482" t="str">
            <v>生鮮</v>
          </cell>
          <cell r="E3482" t="str">
            <v>欽泉</v>
          </cell>
          <cell r="F3482" t="str">
            <v>KG</v>
          </cell>
        </row>
        <row r="3483">
          <cell r="B3483" t="str">
            <v>丁香魚(乾</v>
          </cell>
          <cell r="E3483" t="str">
            <v>定翔</v>
          </cell>
          <cell r="F3483" t="str">
            <v>KG</v>
          </cell>
        </row>
        <row r="3484">
          <cell r="B3484" t="str">
            <v>丁香小魚干</v>
          </cell>
          <cell r="E3484" t="str">
            <v>定翔</v>
          </cell>
          <cell r="F3484" t="str">
            <v>KG</v>
          </cell>
        </row>
        <row r="3485">
          <cell r="B3485" t="str">
            <v>魚板片3K</v>
          </cell>
          <cell r="C3485" t="str">
            <v>新和興海洋企業股份有限公司</v>
          </cell>
          <cell r="D3485" t="str">
            <v>HACCP</v>
          </cell>
          <cell r="E3485" t="str">
            <v>祥亮</v>
          </cell>
          <cell r="F3485" t="str">
            <v>包</v>
          </cell>
        </row>
        <row r="3486">
          <cell r="B3486" t="str">
            <v>鮭魚片</v>
          </cell>
          <cell r="E3486" t="str">
            <v>欽泉</v>
          </cell>
          <cell r="F3486" t="str">
            <v>KG</v>
          </cell>
        </row>
        <row r="3487">
          <cell r="B3487" t="str">
            <v>鮭魚丁</v>
          </cell>
          <cell r="E3487" t="str">
            <v>欽泉</v>
          </cell>
          <cell r="F3487" t="str">
            <v>KG</v>
          </cell>
        </row>
        <row r="3488">
          <cell r="B3488" t="str">
            <v>鮭魚下巴1K</v>
          </cell>
          <cell r="D3488" t="str">
            <v>包/1K</v>
          </cell>
          <cell r="E3488" t="str">
            <v>欽泉</v>
          </cell>
          <cell r="F3488" t="str">
            <v>KG</v>
          </cell>
        </row>
        <row r="3489">
          <cell r="B3489" t="str">
            <v>N鮭魚碎肉1K</v>
          </cell>
          <cell r="C3489" t="str">
            <v>安得利食品股份有限公司</v>
          </cell>
          <cell r="D3489" t="str">
            <v>包/1K</v>
          </cell>
          <cell r="E3489" t="str">
            <v>安得利</v>
          </cell>
          <cell r="F3489" t="str">
            <v>KG</v>
          </cell>
        </row>
        <row r="3490">
          <cell r="B3490" t="str">
            <v>鮭魚碎肉</v>
          </cell>
          <cell r="D3490" t="str">
            <v>件/12K</v>
          </cell>
          <cell r="E3490" t="str">
            <v>全國漁會</v>
          </cell>
          <cell r="F3490" t="str">
            <v>KG</v>
          </cell>
        </row>
        <row r="3491">
          <cell r="B3491" t="str">
            <v>鮭魚丁</v>
          </cell>
          <cell r="C3491" t="str">
            <v>展昇生鮮企業股份有限公司</v>
          </cell>
          <cell r="D3491" t="str">
            <v>件/10K</v>
          </cell>
          <cell r="E3491" t="str">
            <v>展昇</v>
          </cell>
          <cell r="F3491" t="str">
            <v>KG</v>
          </cell>
        </row>
        <row r="3492">
          <cell r="B3492" t="str">
            <v>鬼頭刀片140片</v>
          </cell>
          <cell r="C3492" t="str">
            <v>展昇生鮮企業股份有限公司</v>
          </cell>
          <cell r="E3492" t="str">
            <v>展昇</v>
          </cell>
          <cell r="F3492" t="str">
            <v>KG</v>
          </cell>
        </row>
        <row r="3493">
          <cell r="B3493" t="str">
            <v>鬼頭刀片70片</v>
          </cell>
          <cell r="D3493" t="str">
            <v>70片/6K/件</v>
          </cell>
          <cell r="E3493" t="str">
            <v>展昇</v>
          </cell>
          <cell r="F3493" t="str">
            <v>KG</v>
          </cell>
        </row>
        <row r="3494">
          <cell r="B3494" t="str">
            <v>鬼頭刀丁</v>
          </cell>
          <cell r="E3494" t="str">
            <v>展昇</v>
          </cell>
          <cell r="F3494" t="str">
            <v>KG</v>
          </cell>
        </row>
        <row r="3495">
          <cell r="B3495" t="str">
            <v>鬼頭刀切片梅50</v>
          </cell>
          <cell r="D3495" t="str">
            <v>6K/件</v>
          </cell>
          <cell r="E3495" t="str">
            <v>展昇</v>
          </cell>
          <cell r="F3495" t="str">
            <v>KG</v>
          </cell>
        </row>
        <row r="3496">
          <cell r="B3496" t="str">
            <v>紅鮭丁</v>
          </cell>
          <cell r="D3496" t="str">
            <v>無刺</v>
          </cell>
          <cell r="E3496" t="str">
            <v>欽泉</v>
          </cell>
          <cell r="F3496" t="str">
            <v>KG</v>
          </cell>
        </row>
        <row r="3497">
          <cell r="B3497" t="str">
            <v>紅鮭尾</v>
          </cell>
          <cell r="D3497" t="str">
            <v>件/6K</v>
          </cell>
          <cell r="E3497" t="str">
            <v>欽泉</v>
          </cell>
          <cell r="F3497" t="str">
            <v>件</v>
          </cell>
        </row>
        <row r="3498">
          <cell r="B3498" t="str">
            <v>白秋鮭</v>
          </cell>
          <cell r="D3498" t="str">
            <v>60片/6K/件</v>
          </cell>
          <cell r="E3498" t="str">
            <v>展昇</v>
          </cell>
          <cell r="F3498" t="str">
            <v>KG</v>
          </cell>
        </row>
        <row r="3499">
          <cell r="B3499" t="str">
            <v>鮭魚碎肉</v>
          </cell>
          <cell r="D3499" t="str">
            <v>包/1K</v>
          </cell>
          <cell r="E3499" t="str">
            <v>展昇</v>
          </cell>
          <cell r="F3499" t="str">
            <v>KG</v>
          </cell>
        </row>
        <row r="3500">
          <cell r="B3500" t="str">
            <v>烏魚</v>
          </cell>
          <cell r="E3500" t="str">
            <v>欽泉</v>
          </cell>
          <cell r="F3500" t="str">
            <v>KG</v>
          </cell>
        </row>
        <row r="3501">
          <cell r="B3501" t="str">
            <v>烏魚5-6</v>
          </cell>
          <cell r="D3501" t="str">
            <v>件/10KG</v>
          </cell>
          <cell r="E3501" t="str">
            <v>欽泉</v>
          </cell>
          <cell r="F3501" t="str">
            <v>件</v>
          </cell>
        </row>
        <row r="3502">
          <cell r="B3502" t="str">
            <v>烏魚片</v>
          </cell>
          <cell r="C3502" t="str">
            <v>中華民國全國漁會</v>
          </cell>
          <cell r="E3502" t="str">
            <v>全國漁會</v>
          </cell>
          <cell r="F3502" t="str">
            <v>KG</v>
          </cell>
          <cell r="H3502" t="str">
            <v>CAS台灣優良農產品</v>
          </cell>
          <cell r="I3502" t="str">
            <v>133202</v>
          </cell>
        </row>
        <row r="3503">
          <cell r="B3503" t="str">
            <v>烏魚丁</v>
          </cell>
          <cell r="C3503" t="str">
            <v>中華民國全國漁會</v>
          </cell>
          <cell r="E3503" t="str">
            <v>全國漁會</v>
          </cell>
          <cell r="F3503" t="str">
            <v>KG</v>
          </cell>
          <cell r="H3503" t="str">
            <v>CAS台灣優良農產品</v>
          </cell>
          <cell r="I3503" t="str">
            <v>133202</v>
          </cell>
        </row>
        <row r="3504">
          <cell r="B3504" t="str">
            <v>烏魚丁(帶皮</v>
          </cell>
          <cell r="C3504" t="str">
            <v>中華民國全國漁會</v>
          </cell>
          <cell r="E3504" t="str">
            <v>全國漁會</v>
          </cell>
          <cell r="F3504" t="str">
            <v>KG</v>
          </cell>
        </row>
        <row r="3505">
          <cell r="B3505" t="str">
            <v>紅蝦仁600G</v>
          </cell>
          <cell r="C3505" t="str">
            <v>中壢漁市場</v>
          </cell>
          <cell r="E3505" t="str">
            <v>欽泉</v>
          </cell>
          <cell r="F3505" t="str">
            <v>包</v>
          </cell>
        </row>
        <row r="3506">
          <cell r="B3506" t="str">
            <v>斑節蝦</v>
          </cell>
          <cell r="E3506" t="str">
            <v>欽泉</v>
          </cell>
          <cell r="F3506" t="str">
            <v>KG</v>
          </cell>
        </row>
        <row r="3507">
          <cell r="B3507" t="str">
            <v>旗魚丁(現流</v>
          </cell>
          <cell r="C3507" t="str">
            <v>中壢漁市場</v>
          </cell>
          <cell r="E3507" t="str">
            <v>欽泉</v>
          </cell>
          <cell r="F3507" t="str">
            <v>KG</v>
          </cell>
        </row>
        <row r="3508">
          <cell r="B3508" t="str">
            <v>N旗魚片</v>
          </cell>
          <cell r="E3508" t="str">
            <v>小李海產</v>
          </cell>
          <cell r="F3508" t="str">
            <v>KG</v>
          </cell>
        </row>
        <row r="3509">
          <cell r="B3509" t="str">
            <v>旗魚丁</v>
          </cell>
          <cell r="C3509" t="str">
            <v>中壢漁市場</v>
          </cell>
          <cell r="E3509" t="str">
            <v>欽泉</v>
          </cell>
          <cell r="F3509" t="str">
            <v>KG</v>
          </cell>
        </row>
        <row r="3510">
          <cell r="B3510" t="str">
            <v>旗魚片</v>
          </cell>
          <cell r="C3510" t="str">
            <v>安得利食品股份有限公司</v>
          </cell>
          <cell r="D3510" t="str">
            <v>件/19.2K</v>
          </cell>
          <cell r="E3510" t="str">
            <v>安得利</v>
          </cell>
          <cell r="F3510" t="str">
            <v>KG</v>
          </cell>
        </row>
        <row r="3511">
          <cell r="B3511" t="str">
            <v>旗魚丁</v>
          </cell>
          <cell r="C3511" t="str">
            <v>安得利食品股份有限公司</v>
          </cell>
          <cell r="D3511" t="str">
            <v>包/5K</v>
          </cell>
          <cell r="E3511" t="str">
            <v>安得利</v>
          </cell>
          <cell r="F3511" t="str">
            <v>KG</v>
          </cell>
          <cell r="H3511" t="str">
            <v>生產追溯-水產品</v>
          </cell>
          <cell r="I3511" t="str">
            <v>0616600267</v>
          </cell>
        </row>
        <row r="3512">
          <cell r="B3512" t="str">
            <v>水鯊丁</v>
          </cell>
          <cell r="C3512" t="str">
            <v>福國冷凍股份有限公司</v>
          </cell>
          <cell r="E3512" t="str">
            <v>福國</v>
          </cell>
          <cell r="F3512" t="str">
            <v>KG</v>
          </cell>
          <cell r="H3512" t="str">
            <v>生產追溯-水產品</v>
          </cell>
          <cell r="I3512" t="str">
            <v>0716600205</v>
          </cell>
        </row>
        <row r="3513">
          <cell r="B3513" t="str">
            <v>水鯊丁(不包冰</v>
          </cell>
          <cell r="C3513" t="str">
            <v>福國冷凍股份有限公司</v>
          </cell>
          <cell r="E3513" t="str">
            <v>福國</v>
          </cell>
          <cell r="F3513" t="str">
            <v>KG</v>
          </cell>
          <cell r="H3513" t="str">
            <v>生產追溯-水產品</v>
          </cell>
          <cell r="I3513" t="str">
            <v>0716600205</v>
          </cell>
        </row>
        <row r="3514">
          <cell r="B3514" t="str">
            <v>N旗魚丁(包冰</v>
          </cell>
          <cell r="C3514" t="str">
            <v>展昇生鮮企業股份有限公司</v>
          </cell>
          <cell r="E3514" t="str">
            <v>展昇</v>
          </cell>
          <cell r="F3514" t="str">
            <v>KG</v>
          </cell>
        </row>
        <row r="3515">
          <cell r="B3515" t="str">
            <v>N旗魚丁(不包冰</v>
          </cell>
          <cell r="C3515" t="str">
            <v>展昇生鮮企業股份有限公司</v>
          </cell>
          <cell r="E3515" t="str">
            <v>展昇</v>
          </cell>
          <cell r="F3515" t="str">
            <v>KG</v>
          </cell>
        </row>
        <row r="3516">
          <cell r="B3516" t="str">
            <v>水鯊片80片</v>
          </cell>
          <cell r="C3516" t="str">
            <v>展昇生鮮企業股份有限公司</v>
          </cell>
          <cell r="E3516" t="str">
            <v>展昇</v>
          </cell>
          <cell r="F3516" t="str">
            <v>KG</v>
          </cell>
          <cell r="H3516" t="str">
            <v>CAS台灣優良農產品</v>
          </cell>
          <cell r="I3516" t="str">
            <v>134713</v>
          </cell>
        </row>
        <row r="3517">
          <cell r="B3517" t="str">
            <v>黃魚</v>
          </cell>
          <cell r="C3517" t="str">
            <v>中壢漁市場</v>
          </cell>
          <cell r="E3517" t="str">
            <v>欽泉</v>
          </cell>
          <cell r="F3517" t="str">
            <v>KG</v>
          </cell>
        </row>
        <row r="3518">
          <cell r="B3518" t="str">
            <v>中卷圈</v>
          </cell>
          <cell r="C3518" t="str">
            <v>安得利食品股份有限公司</v>
          </cell>
          <cell r="E3518" t="str">
            <v>安得利</v>
          </cell>
          <cell r="F3518" t="str">
            <v>KG</v>
          </cell>
        </row>
        <row r="3519">
          <cell r="B3519" t="str">
            <v>魚餃(珍珍</v>
          </cell>
          <cell r="C3519" t="str">
            <v>新和興海洋企業股份有限公司</v>
          </cell>
          <cell r="E3519" t="str">
            <v>品豐</v>
          </cell>
          <cell r="F3519" t="str">
            <v>KG</v>
          </cell>
        </row>
        <row r="3520">
          <cell r="B3520" t="str">
            <v>N蟹肉絲</v>
          </cell>
          <cell r="E3520" t="str">
            <v>駿揚</v>
          </cell>
          <cell r="F3520" t="str">
            <v>KG</v>
          </cell>
        </row>
        <row r="3521">
          <cell r="B3521" t="str">
            <v>吳郭魚10K</v>
          </cell>
          <cell r="C3521" t="str">
            <v>中壢漁市場</v>
          </cell>
          <cell r="D3521" t="str">
            <v>5-6,件/10K</v>
          </cell>
          <cell r="E3521" t="str">
            <v>欽泉</v>
          </cell>
          <cell r="F3521" t="str">
            <v>件</v>
          </cell>
        </row>
        <row r="3522">
          <cell r="B3522" t="str">
            <v>吳郭魚</v>
          </cell>
          <cell r="C3522" t="str">
            <v>中壢漁市場</v>
          </cell>
          <cell r="E3522" t="str">
            <v>欽泉</v>
          </cell>
          <cell r="F3522" t="str">
            <v>KG</v>
          </cell>
        </row>
        <row r="3523">
          <cell r="B3523" t="str">
            <v>N吳郭魚</v>
          </cell>
          <cell r="E3523" t="str">
            <v>小李海產</v>
          </cell>
          <cell r="F3523" t="str">
            <v>KG</v>
          </cell>
        </row>
        <row r="3524">
          <cell r="B3524" t="str">
            <v>吳郭魚</v>
          </cell>
          <cell r="C3524" t="str">
            <v>福國冷凍股份有限公司</v>
          </cell>
          <cell r="D3524" t="str">
            <v>潮鯛</v>
          </cell>
          <cell r="E3524" t="str">
            <v>福國</v>
          </cell>
          <cell r="F3524" t="str">
            <v>KG</v>
          </cell>
          <cell r="H3524" t="str">
            <v>生產追溯-水產品</v>
          </cell>
          <cell r="I3524" t="str">
            <v>0716600205</v>
          </cell>
        </row>
        <row r="3525">
          <cell r="B3525" t="str">
            <v>強匠紅絓片</v>
          </cell>
          <cell r="D3525" t="str">
            <v>箱/10KG/6-7</v>
          </cell>
          <cell r="E3525" t="str">
            <v>強匠</v>
          </cell>
          <cell r="F3525" t="str">
            <v>KG</v>
          </cell>
        </row>
        <row r="3526">
          <cell r="B3526" t="str">
            <v>署魚片</v>
          </cell>
          <cell r="D3526" t="str">
            <v>100-120G</v>
          </cell>
          <cell r="E3526" t="str">
            <v>全國漁會</v>
          </cell>
          <cell r="F3526" t="str">
            <v>KG</v>
          </cell>
        </row>
        <row r="3527">
          <cell r="B3527" t="str">
            <v>署魚丁Q</v>
          </cell>
          <cell r="E3527" t="str">
            <v>全國漁會</v>
          </cell>
          <cell r="F3527" t="str">
            <v>KG</v>
          </cell>
        </row>
        <row r="3528">
          <cell r="B3528" t="str">
            <v>鯰魚清肉丁Q</v>
          </cell>
          <cell r="E3528" t="str">
            <v>家騏</v>
          </cell>
          <cell r="F3528" t="str">
            <v>KG</v>
          </cell>
        </row>
        <row r="3529">
          <cell r="B3529" t="str">
            <v>鯰魚丁Q</v>
          </cell>
          <cell r="C3529" t="str">
            <v>玖玔鮮魚</v>
          </cell>
          <cell r="E3529" t="str">
            <v>樂廚</v>
          </cell>
          <cell r="F3529" t="str">
            <v>KG</v>
          </cell>
        </row>
        <row r="3530">
          <cell r="B3530" t="str">
            <v>鯰魚片Q70/80</v>
          </cell>
          <cell r="C3530" t="str">
            <v>玖玔鮮魚</v>
          </cell>
          <cell r="E3530" t="str">
            <v>樂廚</v>
          </cell>
          <cell r="F3530" t="str">
            <v>KG</v>
          </cell>
        </row>
        <row r="3531">
          <cell r="B3531" t="str">
            <v>鮪魚片</v>
          </cell>
          <cell r="C3531" t="str">
            <v>中壢漁市場</v>
          </cell>
          <cell r="E3531" t="str">
            <v>欽泉</v>
          </cell>
          <cell r="F3531" t="str">
            <v>KG</v>
          </cell>
        </row>
        <row r="3532">
          <cell r="B3532" t="str">
            <v>N月魚丁</v>
          </cell>
          <cell r="C3532" t="str">
            <v>安得利食品股份有限公司</v>
          </cell>
          <cell r="D3532" t="str">
            <v>包/5K,3P</v>
          </cell>
          <cell r="E3532" t="str">
            <v>安得利</v>
          </cell>
          <cell r="F3532" t="str">
            <v>KG</v>
          </cell>
        </row>
        <row r="3533">
          <cell r="B3533" t="str">
            <v>N素魚板</v>
          </cell>
          <cell r="C3533" t="str">
            <v>津悅食品有限公司</v>
          </cell>
          <cell r="D3533" t="str">
            <v>約30g/片</v>
          </cell>
          <cell r="E3533" t="str">
            <v>津悅</v>
          </cell>
          <cell r="F3533" t="str">
            <v>片</v>
          </cell>
        </row>
        <row r="3534">
          <cell r="B3534" t="str">
            <v>草魚</v>
          </cell>
          <cell r="C3534" t="str">
            <v>中壢漁市場</v>
          </cell>
          <cell r="E3534" t="str">
            <v>欽泉</v>
          </cell>
          <cell r="F3534" t="str">
            <v>KG</v>
          </cell>
        </row>
        <row r="3535">
          <cell r="B3535" t="str">
            <v>鮪魚丁</v>
          </cell>
          <cell r="C3535" t="str">
            <v>安得利食品股份有限公司</v>
          </cell>
          <cell r="E3535" t="str">
            <v>安得利</v>
          </cell>
          <cell r="F3535" t="str">
            <v>KG</v>
          </cell>
        </row>
        <row r="3536">
          <cell r="B3536" t="str">
            <v>N巴沙魚丁(凍</v>
          </cell>
          <cell r="C3536" t="str">
            <v>大漁食品有限公司</v>
          </cell>
          <cell r="E3536" t="str">
            <v>大漁</v>
          </cell>
          <cell r="F3536" t="str">
            <v>KG</v>
          </cell>
        </row>
        <row r="3537">
          <cell r="B3537" t="str">
            <v>N巴沙魚丁</v>
          </cell>
          <cell r="C3537" t="str">
            <v>安得利食品股份有限公司</v>
          </cell>
          <cell r="D3537" t="str">
            <v>包/3K,6P</v>
          </cell>
          <cell r="E3537" t="str">
            <v>安得利</v>
          </cell>
          <cell r="F3537" t="str">
            <v>KG</v>
          </cell>
        </row>
        <row r="3538">
          <cell r="B3538" t="str">
            <v>N巴沙魚丁</v>
          </cell>
          <cell r="C3538" t="str">
            <v>大漁食品有限公司</v>
          </cell>
          <cell r="E3538" t="str">
            <v>大漁</v>
          </cell>
          <cell r="F3538" t="str">
            <v>KG</v>
          </cell>
        </row>
        <row r="3539">
          <cell r="B3539" t="str">
            <v>巴沙魚丁</v>
          </cell>
          <cell r="C3539" t="str">
            <v>中華民國全國漁會</v>
          </cell>
          <cell r="E3539" t="str">
            <v>全國漁會</v>
          </cell>
          <cell r="F3539" t="str">
            <v>KG</v>
          </cell>
        </row>
        <row r="3540">
          <cell r="B3540" t="str">
            <v>署魚丁</v>
          </cell>
          <cell r="E3540" t="str">
            <v>安得利</v>
          </cell>
          <cell r="F3540" t="str">
            <v>KG</v>
          </cell>
        </row>
        <row r="3541">
          <cell r="B3541" t="str">
            <v>比目魚尾5-6</v>
          </cell>
          <cell r="C3541" t="str">
            <v>福國冷凍股份有限公司</v>
          </cell>
          <cell r="E3541" t="str">
            <v>福國</v>
          </cell>
          <cell r="F3541" t="str">
            <v>KG</v>
          </cell>
        </row>
        <row r="3542">
          <cell r="B3542" t="str">
            <v>琵琶蝦</v>
          </cell>
          <cell r="D3542" t="str">
            <v>24盒/6入/件</v>
          </cell>
          <cell r="E3542" t="str">
            <v>欽泉</v>
          </cell>
          <cell r="F3542" t="str">
            <v>KG</v>
          </cell>
        </row>
        <row r="3543">
          <cell r="B3543" t="str">
            <v>鐹魚</v>
          </cell>
          <cell r="C3543" t="str">
            <v>中壢漁市場</v>
          </cell>
          <cell r="E3543" t="str">
            <v>欽泉</v>
          </cell>
          <cell r="F3543" t="str">
            <v>KG</v>
          </cell>
        </row>
        <row r="3544">
          <cell r="B3544" t="str">
            <v>蟳味棒</v>
          </cell>
          <cell r="C3544" t="str">
            <v>銘輝食品</v>
          </cell>
          <cell r="E3544" t="str">
            <v>品豐</v>
          </cell>
          <cell r="F3544" t="str">
            <v>KG</v>
          </cell>
        </row>
        <row r="3545">
          <cell r="B3545" t="str">
            <v>魷魚翅1K</v>
          </cell>
          <cell r="C3545" t="str">
            <v>中壢漁市場</v>
          </cell>
          <cell r="D3545" t="str">
            <v>包/1K</v>
          </cell>
          <cell r="E3545" t="str">
            <v>欽泉</v>
          </cell>
          <cell r="F3545" t="str">
            <v>KG</v>
          </cell>
        </row>
        <row r="3546">
          <cell r="B3546" t="str">
            <v>魷魚翅14K</v>
          </cell>
          <cell r="C3546" t="str">
            <v>中壢漁市場</v>
          </cell>
          <cell r="D3546" t="str">
            <v>件/14K</v>
          </cell>
          <cell r="E3546" t="str">
            <v>欽泉</v>
          </cell>
          <cell r="F3546" t="str">
            <v>件</v>
          </cell>
        </row>
        <row r="3547">
          <cell r="B3547" t="str">
            <v>N魷魚條2K</v>
          </cell>
          <cell r="C3547" t="str">
            <v>安得利食品股份有限公司</v>
          </cell>
          <cell r="D3547" t="str">
            <v>包/2K</v>
          </cell>
          <cell r="E3547" t="str">
            <v>安得利</v>
          </cell>
          <cell r="F3547" t="str">
            <v>包</v>
          </cell>
        </row>
        <row r="3548">
          <cell r="B3548" t="str">
            <v>N魷魚圈</v>
          </cell>
          <cell r="C3548" t="str">
            <v>大漁食品有限公司</v>
          </cell>
          <cell r="E3548" t="str">
            <v>大漁</v>
          </cell>
          <cell r="F3548" t="str">
            <v>KG</v>
          </cell>
        </row>
        <row r="3549">
          <cell r="B3549" t="str">
            <v>魷魚頭</v>
          </cell>
          <cell r="C3549" t="str">
            <v>中壢漁市場</v>
          </cell>
          <cell r="E3549" t="str">
            <v>欽泉</v>
          </cell>
          <cell r="F3549" t="str">
            <v>KG</v>
          </cell>
        </row>
        <row r="3550">
          <cell r="B3550" t="str">
            <v>N魷魚圈</v>
          </cell>
          <cell r="C3550" t="str">
            <v>展昇生鮮企業股份有限公司</v>
          </cell>
          <cell r="D3550" t="str">
            <v>包/2.5K</v>
          </cell>
          <cell r="E3550" t="str">
            <v>展昇</v>
          </cell>
          <cell r="F3550" t="str">
            <v>KG</v>
          </cell>
        </row>
        <row r="3551">
          <cell r="B3551" t="str">
            <v>魷魚條</v>
          </cell>
          <cell r="C3551" t="str">
            <v>中華民國全國漁會</v>
          </cell>
          <cell r="E3551" t="str">
            <v>全國漁會</v>
          </cell>
          <cell r="F3551" t="str">
            <v>KG</v>
          </cell>
          <cell r="H3551" t="str">
            <v>CAS台灣優良農產品</v>
          </cell>
          <cell r="I3551">
            <v>133809</v>
          </cell>
        </row>
        <row r="3552">
          <cell r="B3552" t="str">
            <v>魷魚圈CAS</v>
          </cell>
          <cell r="C3552" t="str">
            <v>中華民國全國漁會</v>
          </cell>
          <cell r="D3552" t="str">
            <v>包/1K</v>
          </cell>
          <cell r="E3552" t="str">
            <v>全國漁會</v>
          </cell>
          <cell r="F3552" t="str">
            <v>KG</v>
          </cell>
          <cell r="H3552" t="str">
            <v>CAS台灣優良農產品</v>
          </cell>
          <cell r="I3552">
            <v>133810</v>
          </cell>
        </row>
        <row r="3553">
          <cell r="B3553" t="str">
            <v>魷魚分切Q</v>
          </cell>
          <cell r="D3553" t="str">
            <v>包/1K</v>
          </cell>
          <cell r="E3553" t="str">
            <v>全國漁會</v>
          </cell>
          <cell r="F3553" t="str">
            <v>KG</v>
          </cell>
        </row>
        <row r="3554">
          <cell r="B3554" t="str">
            <v>魚漿</v>
          </cell>
          <cell r="C3554" t="str">
            <v>品豐國際企業</v>
          </cell>
          <cell r="E3554" t="str">
            <v>品豐</v>
          </cell>
          <cell r="F3554" t="str">
            <v>KG</v>
          </cell>
        </row>
        <row r="3555">
          <cell r="B3555" t="str">
            <v>N蟹管肉(小</v>
          </cell>
          <cell r="D3555" t="str">
            <v>250G/盒</v>
          </cell>
          <cell r="E3555" t="str">
            <v>詹益銘</v>
          </cell>
          <cell r="F3555" t="str">
            <v>盒</v>
          </cell>
        </row>
        <row r="3556">
          <cell r="B3556" t="str">
            <v>桂冠蟳味棒</v>
          </cell>
          <cell r="C3556" t="str">
            <v>桂冠實業股份有限公司</v>
          </cell>
          <cell r="D3556" t="str">
            <v>3K/包</v>
          </cell>
          <cell r="E3556" t="str">
            <v>桂冠</v>
          </cell>
          <cell r="F3556" t="str">
            <v>KG</v>
          </cell>
        </row>
        <row r="3557">
          <cell r="B3557" t="str">
            <v>N蟹管肉(大</v>
          </cell>
          <cell r="D3557" t="str">
            <v>約500G</v>
          </cell>
          <cell r="E3557" t="str">
            <v>詹益銘</v>
          </cell>
          <cell r="F3557" t="str">
            <v>盒</v>
          </cell>
        </row>
        <row r="3558">
          <cell r="B3558" t="str">
            <v>蟹管肉</v>
          </cell>
          <cell r="D3558" t="str">
            <v>約500G</v>
          </cell>
          <cell r="E3558" t="str">
            <v>詹益銘</v>
          </cell>
          <cell r="F3558" t="str">
            <v>盒</v>
          </cell>
        </row>
        <row r="3559">
          <cell r="B3559" t="str">
            <v>N桂冠起司薯餅</v>
          </cell>
          <cell r="C3559" t="str">
            <v>桂冠實業股份有限公司</v>
          </cell>
          <cell r="D3559" t="str">
            <v>30G/100入</v>
          </cell>
          <cell r="E3559" t="str">
            <v>桂冠</v>
          </cell>
          <cell r="F3559" t="str">
            <v>個</v>
          </cell>
        </row>
        <row r="3560">
          <cell r="B3560" t="str">
            <v>蟹管肉</v>
          </cell>
          <cell r="E3560" t="str">
            <v>詹益銘</v>
          </cell>
          <cell r="F3560" t="str">
            <v>KG</v>
          </cell>
        </row>
        <row r="3561">
          <cell r="B3561" t="str">
            <v>蟹味棒</v>
          </cell>
          <cell r="C3561" t="str">
            <v>銘輝食品</v>
          </cell>
          <cell r="D3561" t="str">
            <v>約20條/斤</v>
          </cell>
          <cell r="E3561" t="str">
            <v>品豐</v>
          </cell>
          <cell r="F3561" t="str">
            <v>KG</v>
          </cell>
        </row>
        <row r="3562">
          <cell r="B3562" t="str">
            <v>N蟳味絲3K</v>
          </cell>
          <cell r="C3562" t="str">
            <v>新和興海洋企業股份有限公司</v>
          </cell>
          <cell r="D3562" t="str">
            <v>HACCP</v>
          </cell>
          <cell r="E3562" t="str">
            <v>祥亮</v>
          </cell>
          <cell r="F3562" t="str">
            <v>包</v>
          </cell>
        </row>
        <row r="3563">
          <cell r="B3563" t="str">
            <v>蝦卷(珍珍</v>
          </cell>
          <cell r="C3563" t="str">
            <v>新和興海洋企業股份有限公司</v>
          </cell>
          <cell r="D3563" t="str">
            <v>30G*50條</v>
          </cell>
          <cell r="E3563" t="str">
            <v>祥亮</v>
          </cell>
          <cell r="F3563" t="str">
            <v>盒</v>
          </cell>
        </row>
        <row r="3564">
          <cell r="B3564" t="str">
            <v>花枝卷(珍珍</v>
          </cell>
          <cell r="C3564" t="str">
            <v>新和興海洋企業股份有限公司</v>
          </cell>
          <cell r="D3564" t="str">
            <v>30G*50條</v>
          </cell>
          <cell r="E3564" t="str">
            <v>祥亮</v>
          </cell>
          <cell r="F3564" t="str">
            <v>盒</v>
          </cell>
        </row>
        <row r="3565">
          <cell r="B3565" t="str">
            <v>虱目魚肚</v>
          </cell>
          <cell r="C3565" t="str">
            <v>中壢漁市場</v>
          </cell>
          <cell r="E3565" t="str">
            <v>欽泉</v>
          </cell>
          <cell r="F3565" t="str">
            <v>KG</v>
          </cell>
        </row>
        <row r="3566">
          <cell r="B3566" t="str">
            <v>虱目魚肚(10片</v>
          </cell>
          <cell r="C3566" t="str">
            <v>中壢漁市場</v>
          </cell>
          <cell r="E3566" t="str">
            <v>欽泉</v>
          </cell>
          <cell r="F3566" t="str">
            <v>包</v>
          </cell>
        </row>
        <row r="3567">
          <cell r="B3567" t="str">
            <v>魚餃(珍珍</v>
          </cell>
          <cell r="C3567" t="str">
            <v>新和興海洋企業股份有限公司</v>
          </cell>
          <cell r="D3567" t="str">
            <v>1K/包</v>
          </cell>
          <cell r="E3567" t="str">
            <v>祥亮</v>
          </cell>
          <cell r="F3567" t="str">
            <v>KG</v>
          </cell>
        </row>
        <row r="3568">
          <cell r="B3568" t="str">
            <v>蝦餃(珍珍</v>
          </cell>
          <cell r="C3568" t="str">
            <v>新和興海洋企業股份有限公司</v>
          </cell>
          <cell r="D3568" t="str">
            <v>1K/包</v>
          </cell>
          <cell r="E3568" t="str">
            <v>祥亮</v>
          </cell>
          <cell r="F3568" t="str">
            <v>KG</v>
          </cell>
        </row>
        <row r="3569">
          <cell r="B3569" t="str">
            <v>燕餃(珍珍</v>
          </cell>
          <cell r="C3569" t="str">
            <v>新和興海洋企業股份有限公司</v>
          </cell>
          <cell r="D3569" t="str">
            <v>1K/包</v>
          </cell>
          <cell r="E3569" t="str">
            <v>祥亮</v>
          </cell>
          <cell r="F3569" t="str">
            <v>KG</v>
          </cell>
        </row>
        <row r="3570">
          <cell r="B3570" t="str">
            <v>蛋餃(珍珍</v>
          </cell>
          <cell r="C3570" t="str">
            <v>新和興海洋企業股份有限公司</v>
          </cell>
          <cell r="D3570" t="str">
            <v>1K/包</v>
          </cell>
          <cell r="E3570" t="str">
            <v>祥亮</v>
          </cell>
          <cell r="F3570" t="str">
            <v>KG</v>
          </cell>
        </row>
        <row r="3571">
          <cell r="B3571" t="str">
            <v>松葉蟹味棒</v>
          </cell>
          <cell r="C3571" t="str">
            <v>中壢漁市場</v>
          </cell>
          <cell r="E3571" t="str">
            <v>欽泉</v>
          </cell>
          <cell r="F3571" t="str">
            <v>包</v>
          </cell>
        </row>
        <row r="3572">
          <cell r="B3572" t="str">
            <v>虱目魚肚(真空</v>
          </cell>
          <cell r="C3572" t="str">
            <v>中華民國全國漁會</v>
          </cell>
          <cell r="E3572" t="str">
            <v>全國漁會</v>
          </cell>
          <cell r="F3572" t="str">
            <v>片</v>
          </cell>
        </row>
        <row r="3573">
          <cell r="B3573" t="str">
            <v>虱目魚柳</v>
          </cell>
          <cell r="C3573" t="str">
            <v>中華民國全國漁會</v>
          </cell>
          <cell r="D3573" t="str">
            <v>包/600G</v>
          </cell>
          <cell r="E3573" t="str">
            <v>全國漁會</v>
          </cell>
          <cell r="F3573" t="str">
            <v>KG</v>
          </cell>
        </row>
        <row r="3574">
          <cell r="B3574" t="str">
            <v>虱目魚皮</v>
          </cell>
          <cell r="E3574" t="str">
            <v>全國漁會</v>
          </cell>
          <cell r="F3574" t="str">
            <v>KG</v>
          </cell>
        </row>
        <row r="3575">
          <cell r="B3575" t="str">
            <v>石斑魚</v>
          </cell>
          <cell r="C3575" t="str">
            <v>中壢漁市場</v>
          </cell>
          <cell r="E3575" t="str">
            <v>欽泉</v>
          </cell>
          <cell r="F3575" t="str">
            <v>KG</v>
          </cell>
        </row>
        <row r="3576">
          <cell r="B3576" t="str">
            <v>石斑魚5-6</v>
          </cell>
          <cell r="C3576" t="str">
            <v>中壢漁市場</v>
          </cell>
          <cell r="D3576" t="str">
            <v>件/10K</v>
          </cell>
          <cell r="E3576" t="str">
            <v>欽泉</v>
          </cell>
          <cell r="F3576" t="str">
            <v>件</v>
          </cell>
        </row>
        <row r="3577">
          <cell r="B3577" t="str">
            <v>紅條(石斑</v>
          </cell>
          <cell r="C3577" t="str">
            <v>中壢漁市場</v>
          </cell>
          <cell r="E3577" t="str">
            <v>欽泉</v>
          </cell>
          <cell r="F3577" t="str">
            <v>KG</v>
          </cell>
        </row>
        <row r="3578">
          <cell r="B3578" t="str">
            <v>燕子條(石斑</v>
          </cell>
          <cell r="C3578" t="str">
            <v>中壢漁市場</v>
          </cell>
          <cell r="E3578" t="str">
            <v>欽泉</v>
          </cell>
          <cell r="F3578" t="str">
            <v>KG</v>
          </cell>
        </row>
        <row r="3579">
          <cell r="B3579" t="str">
            <v>蝦仁捲(源鴻億</v>
          </cell>
          <cell r="D3579" t="str">
            <v>約100條</v>
          </cell>
          <cell r="E3579" t="str">
            <v>巨富</v>
          </cell>
          <cell r="F3579" t="str">
            <v>包</v>
          </cell>
        </row>
        <row r="3580">
          <cell r="B3580" t="str">
            <v>石斑魚丁</v>
          </cell>
          <cell r="E3580" t="str">
            <v>全國漁會</v>
          </cell>
          <cell r="F3580" t="str">
            <v>KG</v>
          </cell>
        </row>
        <row r="3581">
          <cell r="B3581" t="str">
            <v>石斑魚片</v>
          </cell>
          <cell r="E3581" t="str">
            <v>全國漁會</v>
          </cell>
          <cell r="F3581" t="str">
            <v>KG</v>
          </cell>
        </row>
        <row r="3582">
          <cell r="B3582" t="str">
            <v>魷魚捲(源鴻億</v>
          </cell>
          <cell r="D3582" t="str">
            <v>約30g/條</v>
          </cell>
          <cell r="E3582" t="str">
            <v>巨富</v>
          </cell>
          <cell r="F3582" t="str">
            <v>包</v>
          </cell>
        </row>
        <row r="3583">
          <cell r="B3583" t="str">
            <v>N鯛魚片</v>
          </cell>
          <cell r="C3583" t="str">
            <v>日通開發水產有限公司</v>
          </cell>
          <cell r="E3583" t="str">
            <v>欽泉</v>
          </cell>
          <cell r="F3583" t="str">
            <v>KG</v>
          </cell>
        </row>
        <row r="3584">
          <cell r="B3584" t="str">
            <v>N鯛魚片</v>
          </cell>
          <cell r="C3584" t="str">
            <v>福國冷凍股份有限公司</v>
          </cell>
          <cell r="D3584" t="str">
            <v>包/80片</v>
          </cell>
          <cell r="E3584" t="str">
            <v>福國</v>
          </cell>
          <cell r="F3584" t="str">
            <v>KG</v>
          </cell>
        </row>
        <row r="3585">
          <cell r="B3585" t="str">
            <v>N鯛魚片500G</v>
          </cell>
          <cell r="C3585" t="str">
            <v>日通開發水產有限公司</v>
          </cell>
          <cell r="E3585" t="str">
            <v>欽泉</v>
          </cell>
          <cell r="F3585" t="str">
            <v>包</v>
          </cell>
        </row>
        <row r="3586">
          <cell r="B3586" t="str">
            <v>鯛魚丁</v>
          </cell>
          <cell r="C3586" t="str">
            <v>中華民國全國漁會</v>
          </cell>
          <cell r="E3586" t="str">
            <v>全國漁會</v>
          </cell>
          <cell r="F3586" t="str">
            <v>KG</v>
          </cell>
        </row>
        <row r="3587">
          <cell r="B3587" t="str">
            <v>鯛魚下巴1K</v>
          </cell>
          <cell r="C3587" t="str">
            <v>日通開發水產有限公司</v>
          </cell>
          <cell r="D3587" t="str">
            <v>包/1K</v>
          </cell>
          <cell r="E3587" t="str">
            <v>欽泉</v>
          </cell>
          <cell r="F3587" t="str">
            <v>KG</v>
          </cell>
        </row>
        <row r="3588">
          <cell r="B3588" t="str">
            <v>蒲燒鯛片</v>
          </cell>
          <cell r="C3588" t="str">
            <v>日通開發水產有限公司</v>
          </cell>
          <cell r="E3588" t="str">
            <v>欽泉</v>
          </cell>
          <cell r="F3588" t="str">
            <v>KG</v>
          </cell>
        </row>
        <row r="3589">
          <cell r="B3589" t="str">
            <v>鯛魚片100G</v>
          </cell>
          <cell r="C3589" t="str">
            <v>日通開發水產有限公司</v>
          </cell>
          <cell r="D3589" t="str">
            <v>件/10K</v>
          </cell>
          <cell r="E3589" t="str">
            <v>欽泉</v>
          </cell>
          <cell r="F3589" t="str">
            <v>件</v>
          </cell>
        </row>
        <row r="3590">
          <cell r="B3590" t="str">
            <v>蒲燒鯛片</v>
          </cell>
          <cell r="C3590" t="str">
            <v>日通開發水產有限公司</v>
          </cell>
          <cell r="E3590" t="str">
            <v>欽泉</v>
          </cell>
          <cell r="F3590" t="str">
            <v>件</v>
          </cell>
        </row>
        <row r="3591">
          <cell r="B3591" t="str">
            <v>鯛魚清肉</v>
          </cell>
          <cell r="C3591" t="str">
            <v>福國冷凍股份有限公司</v>
          </cell>
          <cell r="D3591" t="str">
            <v>件/10K,10包</v>
          </cell>
          <cell r="E3591" t="str">
            <v>福國</v>
          </cell>
          <cell r="F3591" t="str">
            <v>KG</v>
          </cell>
        </row>
        <row r="3592">
          <cell r="B3592" t="str">
            <v>鯛魚片</v>
          </cell>
          <cell r="C3592" t="str">
            <v>中華民國全國漁會</v>
          </cell>
          <cell r="D3592" t="str">
            <v>100/120G</v>
          </cell>
          <cell r="E3592" t="str">
            <v>全國漁會</v>
          </cell>
          <cell r="F3592" t="str">
            <v>KG</v>
          </cell>
        </row>
        <row r="3593">
          <cell r="B3593" t="str">
            <v>雪螺0.6K</v>
          </cell>
          <cell r="D3593" t="str">
            <v>包/0.6KG</v>
          </cell>
          <cell r="E3593" t="str">
            <v>詹益銘</v>
          </cell>
          <cell r="F3593" t="str">
            <v>包</v>
          </cell>
        </row>
        <row r="3594">
          <cell r="B3594" t="str">
            <v>魷魚刻花</v>
          </cell>
          <cell r="E3594" t="str">
            <v>詹益銘</v>
          </cell>
          <cell r="F3594" t="str">
            <v>KG</v>
          </cell>
        </row>
        <row r="3595">
          <cell r="B3595" t="str">
            <v>明蝦</v>
          </cell>
          <cell r="C3595" t="str">
            <v>中壢漁市場</v>
          </cell>
          <cell r="D3595" t="str">
            <v>1盒/6尾</v>
          </cell>
          <cell r="E3595" t="str">
            <v>欽泉</v>
          </cell>
          <cell r="F3595" t="str">
            <v>KG</v>
          </cell>
        </row>
        <row r="3596">
          <cell r="B3596" t="str">
            <v>明蝦</v>
          </cell>
          <cell r="C3596" t="str">
            <v>中壢漁市場</v>
          </cell>
          <cell r="D3596" t="str">
            <v>盒/10尾</v>
          </cell>
          <cell r="E3596" t="str">
            <v>欽泉</v>
          </cell>
          <cell r="F3596" t="str">
            <v>KG</v>
          </cell>
        </row>
        <row r="3597">
          <cell r="B3597" t="str">
            <v>赤鬃魚(現流</v>
          </cell>
          <cell r="C3597" t="str">
            <v>中壢漁市場</v>
          </cell>
          <cell r="E3597" t="str">
            <v>欽泉</v>
          </cell>
          <cell r="F3597" t="str">
            <v>KG</v>
          </cell>
        </row>
        <row r="3598">
          <cell r="B3598" t="str">
            <v>牛蒡甜不辣</v>
          </cell>
          <cell r="C3598" t="str">
            <v>品豐國際企業</v>
          </cell>
          <cell r="E3598" t="str">
            <v>品豐</v>
          </cell>
          <cell r="F3598" t="str">
            <v>KG</v>
          </cell>
        </row>
        <row r="3599">
          <cell r="B3599" t="str">
            <v>吻仔魚丸3K(源</v>
          </cell>
          <cell r="C3599" t="str">
            <v>源鴻億食品有限公司</v>
          </cell>
          <cell r="D3599" t="str">
            <v>3K/包</v>
          </cell>
          <cell r="E3599" t="str">
            <v>祥亮</v>
          </cell>
          <cell r="F3599" t="str">
            <v>包</v>
          </cell>
        </row>
        <row r="3600">
          <cell r="B3600" t="str">
            <v>三絲丸</v>
          </cell>
          <cell r="E3600" t="str">
            <v>品豐</v>
          </cell>
          <cell r="F3600" t="str">
            <v>KG</v>
          </cell>
        </row>
        <row r="3601">
          <cell r="B3601" t="str">
            <v>蔬菜天婦蘿</v>
          </cell>
          <cell r="C3601" t="str">
            <v>品豐國際企業</v>
          </cell>
          <cell r="E3601" t="str">
            <v>品豐</v>
          </cell>
          <cell r="F3601" t="str">
            <v>KG</v>
          </cell>
        </row>
        <row r="3602">
          <cell r="B3602" t="str">
            <v>N燕餃1K</v>
          </cell>
          <cell r="D3602" t="str">
            <v>CAS</v>
          </cell>
          <cell r="E3602" t="str">
            <v>祥亮</v>
          </cell>
          <cell r="F3602" t="str">
            <v>包</v>
          </cell>
        </row>
        <row r="3603">
          <cell r="B3603" t="str">
            <v>鱈魚丸(金利華</v>
          </cell>
          <cell r="E3603" t="str">
            <v>駿揚</v>
          </cell>
          <cell r="F3603" t="str">
            <v>KG</v>
          </cell>
        </row>
        <row r="3604">
          <cell r="B3604" t="str">
            <v>比目魚尾剖</v>
          </cell>
          <cell r="C3604" t="str">
            <v>中壢漁市場</v>
          </cell>
          <cell r="E3604" t="str">
            <v>欽泉</v>
          </cell>
          <cell r="F3604" t="str">
            <v>KG</v>
          </cell>
        </row>
        <row r="3605">
          <cell r="B3605" t="str">
            <v>圓鱈</v>
          </cell>
          <cell r="E3605" t="str">
            <v>欽泉</v>
          </cell>
          <cell r="F3605" t="str">
            <v>KG</v>
          </cell>
        </row>
        <row r="3606">
          <cell r="B3606" t="str">
            <v>白鱈片</v>
          </cell>
          <cell r="E3606" t="str">
            <v>欽泉</v>
          </cell>
          <cell r="F3606" t="str">
            <v>KG</v>
          </cell>
        </row>
        <row r="3607">
          <cell r="B3607" t="str">
            <v>油甘魚片</v>
          </cell>
          <cell r="C3607" t="str">
            <v>展昇生鮮企業股份有限公司</v>
          </cell>
          <cell r="E3607" t="str">
            <v>展昇</v>
          </cell>
          <cell r="F3607" t="str">
            <v>KG</v>
          </cell>
          <cell r="H3607" t="str">
            <v>CAS台灣優良農產品</v>
          </cell>
          <cell r="I3607">
            <v>134701</v>
          </cell>
        </row>
        <row r="3608">
          <cell r="B3608" t="str">
            <v>白鱈肚片</v>
          </cell>
          <cell r="E3608" t="str">
            <v>欽泉</v>
          </cell>
          <cell r="F3608" t="str">
            <v>KG</v>
          </cell>
        </row>
        <row r="3609">
          <cell r="B3609" t="str">
            <v>白口魚10K</v>
          </cell>
          <cell r="D3609" t="str">
            <v>件/10KG</v>
          </cell>
          <cell r="E3609" t="str">
            <v>欽泉</v>
          </cell>
          <cell r="F3609" t="str">
            <v>件</v>
          </cell>
        </row>
        <row r="3610">
          <cell r="B3610" t="str">
            <v>油甘切片</v>
          </cell>
          <cell r="E3610" t="str">
            <v>欽泉</v>
          </cell>
          <cell r="F3610" t="str">
            <v>件</v>
          </cell>
        </row>
        <row r="3611">
          <cell r="B3611" t="str">
            <v>油甘丁</v>
          </cell>
          <cell r="C3611" t="str">
            <v>展昇生鮮企業股份有限公司</v>
          </cell>
          <cell r="E3611" t="str">
            <v>展昇</v>
          </cell>
          <cell r="F3611" t="str">
            <v>KG</v>
          </cell>
          <cell r="H3611" t="str">
            <v>CAS台灣優良農產品</v>
          </cell>
          <cell r="I3611">
            <v>134701</v>
          </cell>
        </row>
        <row r="3612">
          <cell r="B3612" t="str">
            <v>鬼頭刀片</v>
          </cell>
          <cell r="E3612" t="str">
            <v>欽泉</v>
          </cell>
          <cell r="F3612" t="str">
            <v>件</v>
          </cell>
        </row>
        <row r="3613">
          <cell r="B3613" t="str">
            <v>海鱺魚片</v>
          </cell>
          <cell r="E3613" t="str">
            <v>欽泉</v>
          </cell>
          <cell r="F3613" t="str">
            <v>KG</v>
          </cell>
        </row>
        <row r="3614">
          <cell r="B3614" t="str">
            <v>桂冠魚卵卷</v>
          </cell>
          <cell r="C3614" t="str">
            <v>桂冠實業股份有限公司</v>
          </cell>
          <cell r="D3614" t="str">
            <v>3KG/包</v>
          </cell>
          <cell r="E3614" t="str">
            <v>桂冠</v>
          </cell>
          <cell r="F3614" t="str">
            <v>KG</v>
          </cell>
        </row>
        <row r="3615">
          <cell r="B3615" t="str">
            <v>N桂冠魚板片</v>
          </cell>
          <cell r="C3615" t="str">
            <v>桂冠實業股份有限公司</v>
          </cell>
          <cell r="D3615" t="str">
            <v>3KG/包</v>
          </cell>
          <cell r="E3615" t="str">
            <v>桂冠</v>
          </cell>
          <cell r="F3615" t="str">
            <v>KG</v>
          </cell>
        </row>
        <row r="3616">
          <cell r="B3616" t="str">
            <v>桂冠蝦球</v>
          </cell>
          <cell r="C3616" t="str">
            <v>桂冠實業股份有限公司</v>
          </cell>
          <cell r="D3616" t="str">
            <v>3KG/包</v>
          </cell>
          <cell r="E3616" t="str">
            <v>桂冠</v>
          </cell>
          <cell r="F3616" t="str">
            <v>KG</v>
          </cell>
        </row>
        <row r="3617">
          <cell r="B3617" t="str">
            <v>調理旗魚塊</v>
          </cell>
          <cell r="C3617" t="str">
            <v>安得利食品股份有限公司</v>
          </cell>
          <cell r="E3617" t="str">
            <v>安得利</v>
          </cell>
          <cell r="F3617" t="str">
            <v>KG</v>
          </cell>
        </row>
        <row r="3618">
          <cell r="B3618" t="str">
            <v>調理旗魚排60G</v>
          </cell>
          <cell r="D3618" t="str">
            <v>匯永</v>
          </cell>
          <cell r="E3618" t="str">
            <v>巨富</v>
          </cell>
          <cell r="F3618" t="str">
            <v>片</v>
          </cell>
        </row>
        <row r="3619">
          <cell r="B3619" t="str">
            <v>調理旗魚排75G</v>
          </cell>
          <cell r="D3619" t="str">
            <v>匯永</v>
          </cell>
          <cell r="E3619" t="str">
            <v>巨富</v>
          </cell>
          <cell r="F3619" t="str">
            <v>片</v>
          </cell>
        </row>
        <row r="3620">
          <cell r="B3620" t="str">
            <v>調理旗魚條CAS</v>
          </cell>
          <cell r="D3620" t="str">
            <v>洽通</v>
          </cell>
          <cell r="E3620" t="str">
            <v>巨富</v>
          </cell>
          <cell r="F3620" t="str">
            <v>箱</v>
          </cell>
        </row>
        <row r="3621">
          <cell r="B3621" t="str">
            <v>N素高麗菜卷</v>
          </cell>
          <cell r="C3621" t="str">
            <v>津悅食品有限公司</v>
          </cell>
          <cell r="D3621" t="str">
            <v>&lt;翠玉捲&gt;</v>
          </cell>
          <cell r="E3621" t="str">
            <v>津悅</v>
          </cell>
          <cell r="F3621" t="str">
            <v>條</v>
          </cell>
        </row>
        <row r="3622">
          <cell r="B3622" t="str">
            <v>桂冠黃金魚捲</v>
          </cell>
          <cell r="C3622" t="str">
            <v>桂冠實業股份有限公司</v>
          </cell>
          <cell r="D3622" t="str">
            <v>40G/條</v>
          </cell>
          <cell r="E3622" t="str">
            <v>桂冠</v>
          </cell>
          <cell r="F3622" t="str">
            <v>條</v>
          </cell>
        </row>
        <row r="3623">
          <cell r="B3623" t="str">
            <v>桂冠小饅頭20G</v>
          </cell>
          <cell r="C3623" t="str">
            <v>桂冠實業股份有限公司</v>
          </cell>
          <cell r="D3623" t="str">
            <v>黑糖</v>
          </cell>
          <cell r="E3623" t="str">
            <v>桂冠</v>
          </cell>
          <cell r="F3623" t="str">
            <v>個</v>
          </cell>
        </row>
        <row r="3624">
          <cell r="B3624" t="str">
            <v>豬血糕丁3K</v>
          </cell>
          <cell r="C3624" t="str">
            <v>津悅食品有限公司</v>
          </cell>
          <cell r="E3624" t="str">
            <v>津悅</v>
          </cell>
          <cell r="F3624" t="str">
            <v>包</v>
          </cell>
        </row>
        <row r="3625">
          <cell r="B3625" t="str">
            <v>桂冠馬拉糕黑糖</v>
          </cell>
          <cell r="C3625" t="str">
            <v>七品蓮有限公司</v>
          </cell>
          <cell r="D3625" t="str">
            <v>20入/包</v>
          </cell>
          <cell r="E3625" t="str">
            <v>桂冠</v>
          </cell>
          <cell r="F3625" t="str">
            <v>個</v>
          </cell>
        </row>
        <row r="3626">
          <cell r="B3626" t="str">
            <v>花枝丸</v>
          </cell>
          <cell r="C3626" t="str">
            <v>通記食品有限公司</v>
          </cell>
          <cell r="E3626" t="str">
            <v>品豐</v>
          </cell>
          <cell r="F3626" t="str">
            <v>KG</v>
          </cell>
        </row>
        <row r="3627">
          <cell r="B3627" t="str">
            <v>花枝丸</v>
          </cell>
          <cell r="C3627" t="str">
            <v>通記食品有限公司</v>
          </cell>
          <cell r="E3627" t="str">
            <v>品豐</v>
          </cell>
          <cell r="F3627" t="str">
            <v>粒</v>
          </cell>
        </row>
        <row r="3628">
          <cell r="B3628" t="str">
            <v>花枝丸(珍珍</v>
          </cell>
          <cell r="E3628" t="str">
            <v>祥亮</v>
          </cell>
          <cell r="F3628" t="str">
            <v>KG</v>
          </cell>
        </row>
        <row r="3629">
          <cell r="B3629" t="str">
            <v>魚板片(珍珍</v>
          </cell>
          <cell r="E3629" t="str">
            <v>祥亮</v>
          </cell>
          <cell r="F3629" t="str">
            <v>KG</v>
          </cell>
        </row>
        <row r="3630">
          <cell r="B3630" t="str">
            <v>蟹味棒(珍珍</v>
          </cell>
          <cell r="E3630" t="str">
            <v>祥亮</v>
          </cell>
          <cell r="F3630" t="str">
            <v>KG</v>
          </cell>
        </row>
        <row r="3631">
          <cell r="B3631" t="str">
            <v>虱目魚丸CAS</v>
          </cell>
          <cell r="E3631" t="str">
            <v>祥亮</v>
          </cell>
          <cell r="F3631" t="str">
            <v>KG</v>
          </cell>
        </row>
        <row r="3632">
          <cell r="B3632" t="str">
            <v>N魚板燒</v>
          </cell>
          <cell r="D3632" t="str">
            <v>3K/包</v>
          </cell>
          <cell r="E3632" t="str">
            <v>現購</v>
          </cell>
          <cell r="F3632" t="str">
            <v>KG</v>
          </cell>
        </row>
        <row r="3633">
          <cell r="B3633" t="str">
            <v>花枝羹</v>
          </cell>
          <cell r="C3633" t="str">
            <v>新和興海洋企業股份有限公司</v>
          </cell>
          <cell r="E3633" t="str">
            <v>祥亮</v>
          </cell>
          <cell r="F3633" t="str">
            <v>KG</v>
          </cell>
        </row>
        <row r="3634">
          <cell r="B3634" t="str">
            <v>N花枝羹CAS</v>
          </cell>
          <cell r="C3634" t="str">
            <v>新和興海洋企業股份有限公司</v>
          </cell>
          <cell r="D3634" t="str">
            <v>珍珍</v>
          </cell>
          <cell r="E3634" t="str">
            <v>品豐</v>
          </cell>
          <cell r="F3634" t="str">
            <v>KG</v>
          </cell>
          <cell r="H3634" t="str">
            <v>CAS台灣優良農產品</v>
          </cell>
          <cell r="I3634" t="str">
            <v>020554</v>
          </cell>
        </row>
        <row r="3635">
          <cell r="B3635" t="str">
            <v>花枝羹</v>
          </cell>
          <cell r="E3635" t="str">
            <v>品豐</v>
          </cell>
          <cell r="F3635" t="str">
            <v>KG</v>
          </cell>
        </row>
        <row r="3636">
          <cell r="B3636" t="str">
            <v>魷魚羹</v>
          </cell>
          <cell r="E3636" t="str">
            <v>祥亮</v>
          </cell>
          <cell r="F3636" t="str">
            <v>KG</v>
          </cell>
        </row>
        <row r="3637">
          <cell r="B3637" t="str">
            <v>魷魚羹CAS</v>
          </cell>
          <cell r="D3637" t="str">
            <v>源鴻億</v>
          </cell>
          <cell r="E3637" t="str">
            <v>巨富</v>
          </cell>
          <cell r="F3637" t="str">
            <v>包</v>
          </cell>
          <cell r="H3637" t="str">
            <v>CAS台灣優良農產品</v>
          </cell>
          <cell r="I3637" t="str">
            <v>028809</v>
          </cell>
        </row>
        <row r="3638">
          <cell r="B3638" t="str">
            <v>N魷魚羹CAS</v>
          </cell>
          <cell r="C3638" t="str">
            <v>津谷食品股份有限公司</v>
          </cell>
          <cell r="D3638" t="str">
            <v>3k/包</v>
          </cell>
          <cell r="E3638" t="str">
            <v>家騏</v>
          </cell>
          <cell r="F3638" t="str">
            <v>包</v>
          </cell>
          <cell r="H3638" t="str">
            <v>CAS台灣優良農產品</v>
          </cell>
          <cell r="I3638" t="str">
            <v>028809</v>
          </cell>
        </row>
        <row r="3639">
          <cell r="B3639" t="str">
            <v>魷魚羹</v>
          </cell>
          <cell r="C3639" t="str">
            <v>通記食品有限公司</v>
          </cell>
          <cell r="D3639" t="str">
            <v>3k/包</v>
          </cell>
          <cell r="E3639" t="str">
            <v>品豐</v>
          </cell>
          <cell r="F3639" t="str">
            <v>KG</v>
          </cell>
        </row>
        <row r="3640">
          <cell r="B3640" t="str">
            <v>虱目魚丸(布袋</v>
          </cell>
          <cell r="C3640" t="str">
            <v>正鑫水產加工有限公司</v>
          </cell>
          <cell r="E3640" t="str">
            <v>品豐</v>
          </cell>
          <cell r="F3640" t="str">
            <v>KG</v>
          </cell>
        </row>
        <row r="3641">
          <cell r="B3641" t="str">
            <v>N魷魚羹CAS</v>
          </cell>
          <cell r="C3641" t="str">
            <v>新和興海洋企業股份有限公司</v>
          </cell>
          <cell r="D3641" t="str">
            <v>珍珍</v>
          </cell>
          <cell r="E3641" t="str">
            <v>品豐</v>
          </cell>
          <cell r="F3641" t="str">
            <v>KG</v>
          </cell>
          <cell r="H3641" t="str">
            <v>CAS台灣優良農產品</v>
          </cell>
          <cell r="I3641" t="str">
            <v>020547</v>
          </cell>
        </row>
        <row r="3642">
          <cell r="B3642" t="str">
            <v>西北魷魚羹</v>
          </cell>
          <cell r="C3642" t="str">
            <v>西北食品工業</v>
          </cell>
          <cell r="D3642" t="str">
            <v>3K/包</v>
          </cell>
          <cell r="E3642" t="str">
            <v>祥亮</v>
          </cell>
          <cell r="F3642" t="str">
            <v>KG</v>
          </cell>
        </row>
        <row r="3643">
          <cell r="B3643" t="str">
            <v>西北麻吉燒</v>
          </cell>
          <cell r="E3643" t="str">
            <v>現購王哥</v>
          </cell>
          <cell r="F3643" t="str">
            <v>盒</v>
          </cell>
        </row>
        <row r="3644">
          <cell r="B3644" t="str">
            <v>N甜不辣條(溢大</v>
          </cell>
          <cell r="C3644" t="str">
            <v>溢大食品有限公司</v>
          </cell>
          <cell r="D3644" t="str">
            <v>溢大</v>
          </cell>
          <cell r="E3644" t="str">
            <v>品豐</v>
          </cell>
          <cell r="F3644" t="str">
            <v>KG</v>
          </cell>
          <cell r="H3644" t="str">
            <v>CAS台灣優良農產品</v>
          </cell>
          <cell r="I3644" t="str">
            <v>027301</v>
          </cell>
        </row>
        <row r="3645">
          <cell r="B3645" t="str">
            <v>魚餃1K</v>
          </cell>
          <cell r="D3645" t="str">
            <v>CAS</v>
          </cell>
          <cell r="E3645" t="str">
            <v>祥亮</v>
          </cell>
          <cell r="F3645" t="str">
            <v>包</v>
          </cell>
        </row>
        <row r="3646">
          <cell r="B3646" t="str">
            <v>N甜不辣條</v>
          </cell>
          <cell r="C3646" t="str">
            <v>品豐國際企業</v>
          </cell>
          <cell r="D3646" t="str">
            <v>HACCP</v>
          </cell>
          <cell r="E3646" t="str">
            <v>品豐</v>
          </cell>
          <cell r="F3646" t="str">
            <v>KG</v>
          </cell>
        </row>
        <row r="3647">
          <cell r="B3647" t="str">
            <v>甜不辣圓片</v>
          </cell>
          <cell r="C3647" t="str">
            <v>品豐國際企業</v>
          </cell>
          <cell r="E3647" t="str">
            <v>品豐</v>
          </cell>
          <cell r="F3647" t="str">
            <v>KG</v>
          </cell>
        </row>
        <row r="3648">
          <cell r="B3648" t="str">
            <v>N甜不辣條CAS</v>
          </cell>
          <cell r="E3648" t="str">
            <v>品豐</v>
          </cell>
          <cell r="F3648" t="str">
            <v>KG</v>
          </cell>
        </row>
        <row r="3649">
          <cell r="B3649" t="str">
            <v>N鱈魚丸(源</v>
          </cell>
          <cell r="C3649" t="str">
            <v>溢大食品有限公司</v>
          </cell>
          <cell r="E3649" t="str">
            <v>品豐</v>
          </cell>
          <cell r="F3649" t="str">
            <v>KG</v>
          </cell>
        </row>
        <row r="3650">
          <cell r="B3650" t="str">
            <v>鱈魚丸(溢大</v>
          </cell>
          <cell r="C3650" t="str">
            <v>溢大食品有限公司</v>
          </cell>
          <cell r="E3650" t="str">
            <v>品豐</v>
          </cell>
          <cell r="F3650" t="str">
            <v>KG</v>
          </cell>
        </row>
        <row r="3651">
          <cell r="B3651" t="str">
            <v>虱目魚甜不辣Q</v>
          </cell>
          <cell r="E3651" t="str">
            <v>祥亮</v>
          </cell>
          <cell r="F3651" t="str">
            <v>KG</v>
          </cell>
        </row>
        <row r="3652">
          <cell r="B3652" t="str">
            <v>虱目魚甜不辣絲</v>
          </cell>
          <cell r="E3652" t="str">
            <v>祥亮</v>
          </cell>
          <cell r="F3652" t="str">
            <v>KG</v>
          </cell>
        </row>
        <row r="3653">
          <cell r="B3653" t="str">
            <v>虱目魚羹Q</v>
          </cell>
          <cell r="D3653" t="str">
            <v>3K/包</v>
          </cell>
          <cell r="E3653" t="str">
            <v>津悅</v>
          </cell>
          <cell r="F3653" t="str">
            <v>包</v>
          </cell>
        </row>
        <row r="3654">
          <cell r="B3654" t="str">
            <v>N魷魚花枝羹Q</v>
          </cell>
          <cell r="D3654" t="str">
            <v>3K/包</v>
          </cell>
          <cell r="E3654" t="str">
            <v>津悅</v>
          </cell>
          <cell r="F3654" t="str">
            <v>包</v>
          </cell>
        </row>
        <row r="3655">
          <cell r="B3655" t="str">
            <v>N鑫鑫腸Q(魚肉</v>
          </cell>
          <cell r="D3655" t="str">
            <v>3K/包</v>
          </cell>
          <cell r="E3655" t="str">
            <v>津悅</v>
          </cell>
          <cell r="F3655" t="str">
            <v>包</v>
          </cell>
        </row>
        <row r="3656">
          <cell r="B3656" t="str">
            <v>虱目魚甜不辣</v>
          </cell>
          <cell r="D3656" t="str">
            <v>小條</v>
          </cell>
          <cell r="E3656" t="str">
            <v>巨富</v>
          </cell>
          <cell r="F3656" t="str">
            <v>KG</v>
          </cell>
        </row>
        <row r="3657">
          <cell r="B3657" t="str">
            <v>虱目魚甜不辣片</v>
          </cell>
          <cell r="E3657" t="str">
            <v>祥亮</v>
          </cell>
          <cell r="F3657" t="str">
            <v>包</v>
          </cell>
        </row>
        <row r="3658">
          <cell r="B3658" t="str">
            <v>淡水魚丸</v>
          </cell>
          <cell r="C3658" t="str">
            <v>通記食品有限公司</v>
          </cell>
          <cell r="E3658" t="str">
            <v>品豐</v>
          </cell>
          <cell r="F3658" t="str">
            <v>KG</v>
          </cell>
        </row>
        <row r="3659">
          <cell r="B3659" t="str">
            <v>虱目魚丸</v>
          </cell>
          <cell r="C3659" t="str">
            <v>通記食品有限公司</v>
          </cell>
          <cell r="E3659" t="str">
            <v>品豐</v>
          </cell>
          <cell r="F3659" t="str">
            <v>KG</v>
          </cell>
          <cell r="H3659" t="str">
            <v>CAS台灣優良農產品</v>
          </cell>
          <cell r="I3659" t="str">
            <v>027302</v>
          </cell>
        </row>
        <row r="3660">
          <cell r="B3660" t="str">
            <v>虱目魚丸(如記</v>
          </cell>
          <cell r="C3660" t="str">
            <v>如記食品有限公司</v>
          </cell>
          <cell r="E3660" t="str">
            <v>品豐</v>
          </cell>
          <cell r="F3660" t="str">
            <v>KG</v>
          </cell>
          <cell r="H3660" t="str">
            <v>CAS台灣優良農產品</v>
          </cell>
          <cell r="I3660" t="str">
            <v>026703</v>
          </cell>
        </row>
        <row r="3661">
          <cell r="B3661" t="str">
            <v>N虱目魚丸(統一</v>
          </cell>
          <cell r="C3661" t="str">
            <v>統一企業股份有限公司</v>
          </cell>
          <cell r="D3661" t="str">
            <v>404G</v>
          </cell>
          <cell r="E3661" t="str">
            <v>樺佐</v>
          </cell>
          <cell r="F3661" t="str">
            <v>包</v>
          </cell>
        </row>
        <row r="3662">
          <cell r="B3662" t="str">
            <v>魚板片</v>
          </cell>
          <cell r="C3662" t="str">
            <v>銘輝食品有限公司</v>
          </cell>
          <cell r="E3662" t="str">
            <v>品豐</v>
          </cell>
          <cell r="F3662" t="str">
            <v>KG</v>
          </cell>
        </row>
        <row r="3663">
          <cell r="B3663" t="str">
            <v>N魚板片3K(CAS</v>
          </cell>
          <cell r="C3663" t="str">
            <v>新和興海洋企業股份有限公司</v>
          </cell>
          <cell r="E3663" t="str">
            <v>祥亮</v>
          </cell>
          <cell r="F3663" t="str">
            <v>包</v>
          </cell>
        </row>
        <row r="3664">
          <cell r="B3664" t="str">
            <v>小貢丸</v>
          </cell>
          <cell r="C3664" t="str">
            <v>通記食品有限公司</v>
          </cell>
          <cell r="E3664" t="str">
            <v>品豐</v>
          </cell>
          <cell r="F3664" t="str">
            <v>KG</v>
          </cell>
        </row>
        <row r="3665">
          <cell r="B3665" t="str">
            <v>新竹貢丸</v>
          </cell>
          <cell r="C3665" t="str">
            <v>通記食品有限公司</v>
          </cell>
          <cell r="E3665" t="str">
            <v>品豐</v>
          </cell>
          <cell r="F3665" t="str">
            <v>KG</v>
          </cell>
        </row>
        <row r="3666">
          <cell r="B3666" t="str">
            <v>小貢丸3K</v>
          </cell>
          <cell r="C3666" t="str">
            <v>福祺食品股份有限公司</v>
          </cell>
          <cell r="E3666" t="str">
            <v>祥亮</v>
          </cell>
          <cell r="F3666" t="str">
            <v>包</v>
          </cell>
        </row>
        <row r="3667">
          <cell r="B3667" t="str">
            <v>N桂冠貢丸430G</v>
          </cell>
          <cell r="C3667" t="str">
            <v>桂冠實業股份有限公司</v>
          </cell>
          <cell r="E3667" t="str">
            <v>桂冠</v>
          </cell>
          <cell r="F3667" t="str">
            <v>包</v>
          </cell>
        </row>
        <row r="3668">
          <cell r="B3668" t="str">
            <v>新竹小貢丸</v>
          </cell>
          <cell r="C3668" t="str">
            <v>通記食品有限公司</v>
          </cell>
          <cell r="E3668" t="str">
            <v>品豐</v>
          </cell>
          <cell r="F3668" t="str">
            <v>KG</v>
          </cell>
        </row>
        <row r="3669">
          <cell r="B3669" t="str">
            <v>桂冠旗魚丸</v>
          </cell>
          <cell r="D3669" t="str">
            <v>360g/包</v>
          </cell>
          <cell r="E3669" t="str">
            <v>桂冠</v>
          </cell>
          <cell r="F3669" t="str">
            <v>包</v>
          </cell>
        </row>
        <row r="3670">
          <cell r="B3670" t="str">
            <v>桂冠貢丸(小包</v>
          </cell>
          <cell r="E3670" t="str">
            <v>桂冠</v>
          </cell>
          <cell r="F3670" t="str">
            <v>包</v>
          </cell>
        </row>
        <row r="3671">
          <cell r="B3671" t="str">
            <v>桂冠香菇貢丸</v>
          </cell>
          <cell r="E3671" t="str">
            <v>桂冠</v>
          </cell>
          <cell r="F3671" t="str">
            <v>包</v>
          </cell>
        </row>
        <row r="3672">
          <cell r="B3672" t="str">
            <v>桂冠福州丸</v>
          </cell>
          <cell r="E3672" t="str">
            <v>桂冠</v>
          </cell>
          <cell r="F3672" t="str">
            <v>包</v>
          </cell>
        </row>
        <row r="3673">
          <cell r="B3673" t="str">
            <v>甜不辣條</v>
          </cell>
          <cell r="C3673" t="str">
            <v>品豐國際企業</v>
          </cell>
          <cell r="E3673" t="str">
            <v>品豐</v>
          </cell>
          <cell r="F3673" t="str">
            <v>KG</v>
          </cell>
        </row>
        <row r="3674">
          <cell r="B3674" t="str">
            <v>甜不辣條(建美</v>
          </cell>
          <cell r="E3674" t="str">
            <v>巨富</v>
          </cell>
          <cell r="F3674" t="str">
            <v>KG</v>
          </cell>
        </row>
        <row r="3675">
          <cell r="B3675" t="str">
            <v>小黑輪(如記</v>
          </cell>
          <cell r="E3675" t="str">
            <v>巨富</v>
          </cell>
          <cell r="F3675" t="str">
            <v>包</v>
          </cell>
        </row>
        <row r="3676">
          <cell r="B3676" t="str">
            <v>黑輪(如記</v>
          </cell>
          <cell r="E3676" t="str">
            <v>巨富</v>
          </cell>
          <cell r="F3676" t="str">
            <v>包</v>
          </cell>
        </row>
        <row r="3677">
          <cell r="B3677" t="str">
            <v>黑輪片(如記</v>
          </cell>
          <cell r="E3677" t="str">
            <v>巨富</v>
          </cell>
          <cell r="F3677" t="str">
            <v>包</v>
          </cell>
        </row>
        <row r="3678">
          <cell r="B3678" t="str">
            <v>黑輪(切丁CAS</v>
          </cell>
          <cell r="C3678" t="str">
            <v>立品食品有限公司</v>
          </cell>
          <cell r="D3678" t="str">
            <v>3k/包</v>
          </cell>
          <cell r="E3678" t="str">
            <v>巨富</v>
          </cell>
          <cell r="F3678" t="str">
            <v>包</v>
          </cell>
          <cell r="H3678" t="str">
            <v>CAS台灣優良農產品</v>
          </cell>
        </row>
        <row r="3679">
          <cell r="B3679" t="str">
            <v>魚板燒(如記</v>
          </cell>
          <cell r="D3679" t="str">
            <v>3k/包</v>
          </cell>
          <cell r="E3679" t="str">
            <v>巨富</v>
          </cell>
          <cell r="F3679" t="str">
            <v>包</v>
          </cell>
        </row>
        <row r="3680">
          <cell r="B3680" t="str">
            <v>甜不辣圓平片</v>
          </cell>
          <cell r="C3680" t="str">
            <v>品豐國際企業</v>
          </cell>
          <cell r="E3680" t="str">
            <v>品豐</v>
          </cell>
          <cell r="F3680" t="str">
            <v>KG</v>
          </cell>
        </row>
        <row r="3681">
          <cell r="B3681" t="str">
            <v>魚丸片</v>
          </cell>
          <cell r="C3681" t="str">
            <v>通記食品有限公司</v>
          </cell>
          <cell r="E3681" t="str">
            <v>品豐</v>
          </cell>
          <cell r="F3681" t="str">
            <v>KG</v>
          </cell>
        </row>
        <row r="3682">
          <cell r="B3682" t="str">
            <v>赤肉羹</v>
          </cell>
          <cell r="C3682" t="str">
            <v>通記食品有限公司</v>
          </cell>
          <cell r="E3682" t="str">
            <v>品豐</v>
          </cell>
          <cell r="F3682" t="str">
            <v>KG</v>
          </cell>
        </row>
        <row r="3683">
          <cell r="B3683" t="str">
            <v>義美肉羹</v>
          </cell>
          <cell r="C3683" t="str">
            <v>義美食品股份有限公司</v>
          </cell>
          <cell r="E3683" t="str">
            <v>現購王哥</v>
          </cell>
          <cell r="F3683" t="str">
            <v>包</v>
          </cell>
        </row>
        <row r="3684">
          <cell r="B3684" t="str">
            <v>脆丸</v>
          </cell>
          <cell r="C3684" t="str">
            <v>通記食品有限公司</v>
          </cell>
          <cell r="E3684" t="str">
            <v>品豐</v>
          </cell>
          <cell r="F3684" t="str">
            <v>KG</v>
          </cell>
        </row>
        <row r="3685">
          <cell r="B3685" t="str">
            <v>脆丸片</v>
          </cell>
          <cell r="C3685" t="str">
            <v>通記食品有限公司</v>
          </cell>
          <cell r="E3685" t="str">
            <v>品豐</v>
          </cell>
          <cell r="F3685" t="str">
            <v>KG</v>
          </cell>
        </row>
        <row r="3686">
          <cell r="B3686" t="str">
            <v>小貢丸(福茂</v>
          </cell>
          <cell r="C3686" t="str">
            <v>圓寶冷凍食品</v>
          </cell>
          <cell r="E3686" t="str">
            <v>品豐</v>
          </cell>
          <cell r="F3686" t="str">
            <v>KG</v>
          </cell>
        </row>
        <row r="3687">
          <cell r="B3687" t="str">
            <v>小肉羹</v>
          </cell>
          <cell r="C3687" t="str">
            <v>通記食品有限公司</v>
          </cell>
          <cell r="D3687" t="str">
            <v>3k/包</v>
          </cell>
          <cell r="E3687" t="str">
            <v>品豐</v>
          </cell>
          <cell r="F3687" t="str">
            <v>KG</v>
          </cell>
        </row>
        <row r="3688">
          <cell r="B3688" t="str">
            <v>鯊魚條(慶豐</v>
          </cell>
          <cell r="C3688" t="str">
            <v>品豐國際企業</v>
          </cell>
          <cell r="E3688" t="str">
            <v>品豐</v>
          </cell>
          <cell r="F3688" t="str">
            <v>KG</v>
          </cell>
        </row>
        <row r="3689">
          <cell r="B3689" t="str">
            <v>小肉羹(手工</v>
          </cell>
          <cell r="C3689" t="str">
            <v>品豐國際企業</v>
          </cell>
          <cell r="E3689" t="str">
            <v>品豐</v>
          </cell>
          <cell r="F3689" t="str">
            <v>KG</v>
          </cell>
        </row>
        <row r="3690">
          <cell r="B3690" t="str">
            <v>義美花枝魚丸</v>
          </cell>
          <cell r="C3690" t="str">
            <v>義美食品股份有限公司</v>
          </cell>
          <cell r="D3690" t="str">
            <v>430G/包</v>
          </cell>
          <cell r="E3690" t="str">
            <v>現購王哥</v>
          </cell>
          <cell r="F3690" t="str">
            <v>包</v>
          </cell>
        </row>
        <row r="3691">
          <cell r="B3691" t="str">
            <v>馬加沙魚丁</v>
          </cell>
          <cell r="C3691" t="str">
            <v>中華民國全國漁會</v>
          </cell>
          <cell r="E3691" t="str">
            <v>全國漁會</v>
          </cell>
          <cell r="F3691" t="str">
            <v>KG</v>
          </cell>
        </row>
        <row r="3692">
          <cell r="B3692" t="str">
            <v>貢丸片</v>
          </cell>
          <cell r="C3692" t="str">
            <v>通記食品有限公司</v>
          </cell>
          <cell r="E3692" t="str">
            <v>品豐</v>
          </cell>
          <cell r="F3692" t="str">
            <v>KG</v>
          </cell>
        </row>
        <row r="3693">
          <cell r="B3693" t="str">
            <v>貢丸600G</v>
          </cell>
          <cell r="C3693" t="str">
            <v>福祺食品股份有限公司</v>
          </cell>
          <cell r="E3693" t="str">
            <v>祥亮</v>
          </cell>
          <cell r="F3693" t="str">
            <v>包</v>
          </cell>
        </row>
        <row r="3694">
          <cell r="B3694" t="str">
            <v>海苔丸50G</v>
          </cell>
          <cell r="C3694" t="str">
            <v>品豐國際企業</v>
          </cell>
          <cell r="E3694" t="str">
            <v>品豐</v>
          </cell>
          <cell r="F3694" t="str">
            <v>粒</v>
          </cell>
        </row>
        <row r="3695">
          <cell r="B3695" t="str">
            <v>蝦仁卷</v>
          </cell>
          <cell r="C3695" t="str">
            <v>品豐國際企業</v>
          </cell>
          <cell r="E3695" t="str">
            <v>品豐</v>
          </cell>
          <cell r="F3695" t="str">
            <v>條</v>
          </cell>
        </row>
        <row r="3696">
          <cell r="B3696" t="str">
            <v>檸檬鮭魚排60G</v>
          </cell>
          <cell r="E3696" t="str">
            <v>欽泉</v>
          </cell>
          <cell r="F3696" t="str">
            <v>片</v>
          </cell>
        </row>
        <row r="3697">
          <cell r="B3697" t="str">
            <v>蝦之味蝦卷6K</v>
          </cell>
          <cell r="D3697" t="str">
            <v>箱/6KG</v>
          </cell>
          <cell r="E3697" t="str">
            <v>現購</v>
          </cell>
          <cell r="F3697" t="str">
            <v>箱</v>
          </cell>
        </row>
        <row r="3698">
          <cell r="B3698" t="str">
            <v>脆皮蝦仁卷</v>
          </cell>
          <cell r="E3698" t="str">
            <v>現購</v>
          </cell>
          <cell r="F3698" t="str">
            <v>條</v>
          </cell>
        </row>
        <row r="3699">
          <cell r="B3699" t="str">
            <v>黑輪</v>
          </cell>
          <cell r="C3699" t="str">
            <v>品豐國際企業</v>
          </cell>
          <cell r="E3699" t="str">
            <v>品豐</v>
          </cell>
          <cell r="F3699" t="str">
            <v>KG</v>
          </cell>
        </row>
        <row r="3700">
          <cell r="B3700" t="str">
            <v>蝦球</v>
          </cell>
          <cell r="C3700" t="str">
            <v>耀集食品工廠</v>
          </cell>
          <cell r="E3700" t="str">
            <v>品豐</v>
          </cell>
          <cell r="F3700" t="str">
            <v>KG</v>
          </cell>
        </row>
        <row r="3701">
          <cell r="B3701" t="str">
            <v>鱈魚丸</v>
          </cell>
          <cell r="C3701" t="str">
            <v>通記食品有限公司</v>
          </cell>
          <cell r="E3701" t="str">
            <v>品豐</v>
          </cell>
          <cell r="F3701" t="str">
            <v>KG</v>
          </cell>
        </row>
        <row r="3702">
          <cell r="B3702" t="str">
            <v>中華蝦球</v>
          </cell>
          <cell r="C3702" t="str">
            <v>中華食品實業</v>
          </cell>
          <cell r="E3702" t="str">
            <v>駿揚</v>
          </cell>
          <cell r="F3702" t="str">
            <v>KG</v>
          </cell>
        </row>
        <row r="3703">
          <cell r="B3703" t="str">
            <v>香菇貢丸</v>
          </cell>
          <cell r="C3703" t="str">
            <v>圓寶冷凍食品</v>
          </cell>
          <cell r="E3703" t="str">
            <v>品豐</v>
          </cell>
          <cell r="F3703" t="str">
            <v>KG</v>
          </cell>
        </row>
        <row r="3704">
          <cell r="B3704" t="str">
            <v>香菇貢丸(福茂</v>
          </cell>
          <cell r="C3704" t="str">
            <v>圓寶冷凍食品</v>
          </cell>
          <cell r="E3704" t="str">
            <v>品豐</v>
          </cell>
          <cell r="F3704" t="str">
            <v>KG</v>
          </cell>
        </row>
        <row r="3705">
          <cell r="B3705" t="str">
            <v>桂冠香菇貢丸</v>
          </cell>
          <cell r="C3705" t="str">
            <v>桂冠實業股份有限公司</v>
          </cell>
          <cell r="E3705" t="str">
            <v>桂冠</v>
          </cell>
          <cell r="F3705" t="str">
            <v>KG</v>
          </cell>
        </row>
        <row r="3706">
          <cell r="B3706" t="str">
            <v>桂冠貢丸3K</v>
          </cell>
          <cell r="C3706" t="str">
            <v>桂冠實業股份有限公司</v>
          </cell>
          <cell r="E3706" t="str">
            <v>桂冠</v>
          </cell>
          <cell r="F3706" t="str">
            <v>包</v>
          </cell>
        </row>
        <row r="3707">
          <cell r="B3707" t="str">
            <v>桂冠小貢丸</v>
          </cell>
          <cell r="C3707" t="str">
            <v>桂冠實業股份有限公司</v>
          </cell>
          <cell r="D3707" t="str">
            <v>3K/包</v>
          </cell>
          <cell r="E3707" t="str">
            <v>桂冠</v>
          </cell>
          <cell r="F3707" t="str">
            <v>KG</v>
          </cell>
        </row>
        <row r="3708">
          <cell r="B3708" t="str">
            <v>貢丸</v>
          </cell>
          <cell r="C3708" t="str">
            <v>通記食品有限公司</v>
          </cell>
          <cell r="D3708" t="str">
            <v>3K/包</v>
          </cell>
          <cell r="E3708" t="str">
            <v>品豐</v>
          </cell>
          <cell r="F3708" t="str">
            <v>KG</v>
          </cell>
        </row>
        <row r="3709">
          <cell r="B3709" t="str">
            <v>香菇貢丸3K</v>
          </cell>
          <cell r="C3709" t="str">
            <v>福祺食品股份有限公司</v>
          </cell>
          <cell r="E3709" t="str">
            <v>祥亮</v>
          </cell>
          <cell r="F3709" t="str">
            <v>包</v>
          </cell>
        </row>
        <row r="3710">
          <cell r="B3710" t="str">
            <v>貢丸(福茂</v>
          </cell>
          <cell r="C3710" t="str">
            <v>圓寶冷凍食品</v>
          </cell>
          <cell r="E3710" t="str">
            <v>品豐</v>
          </cell>
          <cell r="F3710" t="str">
            <v>KG</v>
          </cell>
        </row>
        <row r="3711">
          <cell r="B3711" t="str">
            <v>N小香魚輪</v>
          </cell>
          <cell r="C3711" t="str">
            <v>丸楊食品有限公司</v>
          </cell>
          <cell r="D3711" t="str">
            <v>HACCP</v>
          </cell>
          <cell r="E3711" t="str">
            <v>祥亮</v>
          </cell>
          <cell r="F3711" t="str">
            <v>KG</v>
          </cell>
        </row>
        <row r="3712">
          <cell r="B3712" t="str">
            <v>貢丸</v>
          </cell>
          <cell r="C3712" t="str">
            <v>嘉一香食品股份有限公司</v>
          </cell>
          <cell r="D3712" t="str">
            <v>件/20包*0.6K</v>
          </cell>
          <cell r="E3712" t="str">
            <v>嘉一香</v>
          </cell>
          <cell r="F3712" t="str">
            <v>KG</v>
          </cell>
          <cell r="H3712" t="str">
            <v>CAS台灣優良農產品</v>
          </cell>
          <cell r="I3712" t="str">
            <v>017010</v>
          </cell>
        </row>
        <row r="3713">
          <cell r="B3713" t="str">
            <v>原味貢丸</v>
          </cell>
          <cell r="E3713" t="str">
            <v>台糖</v>
          </cell>
          <cell r="F3713" t="str">
            <v>KG</v>
          </cell>
        </row>
        <row r="3714">
          <cell r="B3714" t="str">
            <v>魚卵果</v>
          </cell>
          <cell r="E3714" t="str">
            <v>品豐</v>
          </cell>
          <cell r="F3714" t="str">
            <v>KG</v>
          </cell>
        </row>
        <row r="3715">
          <cell r="B3715" t="str">
            <v>龍鳳腿(去棒</v>
          </cell>
          <cell r="C3715" t="str">
            <v>品豐國際企業</v>
          </cell>
          <cell r="E3715" t="str">
            <v>品豐</v>
          </cell>
          <cell r="F3715" t="str">
            <v>KG</v>
          </cell>
        </row>
        <row r="3716">
          <cell r="B3716" t="str">
            <v>龍鳳腿(帶棒</v>
          </cell>
          <cell r="C3716" t="str">
            <v>品豐國際企業</v>
          </cell>
          <cell r="E3716" t="str">
            <v>品豐</v>
          </cell>
          <cell r="F3716" t="str">
            <v>KG</v>
          </cell>
        </row>
        <row r="3717">
          <cell r="B3717" t="str">
            <v>魚板(兔子</v>
          </cell>
          <cell r="C3717" t="str">
            <v>昌源冷凍有限公司</v>
          </cell>
          <cell r="E3717" t="str">
            <v>品豐</v>
          </cell>
          <cell r="F3717" t="str">
            <v>KG</v>
          </cell>
          <cell r="H3717" t="str">
            <v>CAS台灣優良農產品</v>
          </cell>
          <cell r="I3717" t="str">
            <v>026704</v>
          </cell>
        </row>
        <row r="3718">
          <cell r="B3718" t="str">
            <v>鹹小管</v>
          </cell>
          <cell r="E3718" t="str">
            <v>定翔</v>
          </cell>
          <cell r="F3718" t="str">
            <v>KG</v>
          </cell>
        </row>
        <row r="3719">
          <cell r="B3719" t="str">
            <v>澎湖花枝丸</v>
          </cell>
          <cell r="C3719" t="str">
            <v>溢大食品有限公司</v>
          </cell>
          <cell r="D3719" t="str">
            <v>包/3KG</v>
          </cell>
          <cell r="E3719" t="str">
            <v>品豐</v>
          </cell>
          <cell r="F3719" t="str">
            <v>KG</v>
          </cell>
        </row>
        <row r="3720">
          <cell r="B3720" t="str">
            <v>博客火腿片</v>
          </cell>
          <cell r="C3720" t="str">
            <v>統一企業股份有限公司</v>
          </cell>
          <cell r="E3720" t="str">
            <v>現購王哥</v>
          </cell>
          <cell r="F3720" t="str">
            <v>包</v>
          </cell>
        </row>
        <row r="3721">
          <cell r="B3721" t="str">
            <v>珍珠魚丸(如記</v>
          </cell>
          <cell r="C3721" t="str">
            <v>如記食品有限公司</v>
          </cell>
          <cell r="E3721" t="str">
            <v>品豐</v>
          </cell>
          <cell r="F3721" t="str">
            <v>KG</v>
          </cell>
          <cell r="H3721" t="str">
            <v>CAS台灣優良農產品</v>
          </cell>
          <cell r="I3721" t="str">
            <v>026703</v>
          </cell>
        </row>
        <row r="3722">
          <cell r="B3722" t="str">
            <v>魚丸(源</v>
          </cell>
          <cell r="C3722" t="str">
            <v>源鴻億食品有限公司</v>
          </cell>
          <cell r="D3722" t="str">
            <v>HACCP</v>
          </cell>
          <cell r="E3722" t="str">
            <v>祥亮</v>
          </cell>
          <cell r="F3722" t="str">
            <v>KG</v>
          </cell>
        </row>
        <row r="3723">
          <cell r="B3723" t="str">
            <v>N海鮮卷(珍珍</v>
          </cell>
          <cell r="C3723" t="str">
            <v>新和興海洋企業股份有限公司</v>
          </cell>
          <cell r="D3723" t="str">
            <v>60g*50條</v>
          </cell>
          <cell r="E3723" t="str">
            <v>祥亮</v>
          </cell>
          <cell r="F3723" t="str">
            <v>盒</v>
          </cell>
        </row>
        <row r="3724">
          <cell r="B3724" t="str">
            <v>虱目魚丸(源</v>
          </cell>
          <cell r="C3724" t="str">
            <v>源鴻億食品有限公司</v>
          </cell>
          <cell r="D3724" t="str">
            <v>HACCP</v>
          </cell>
          <cell r="E3724" t="str">
            <v>祥亮</v>
          </cell>
          <cell r="F3724" t="str">
            <v>KG</v>
          </cell>
        </row>
        <row r="3725">
          <cell r="B3725" t="str">
            <v>吻仔魚丸(源</v>
          </cell>
          <cell r="C3725" t="str">
            <v>源鴻億食品有限公司</v>
          </cell>
          <cell r="D3725" t="str">
            <v>HACCP</v>
          </cell>
          <cell r="E3725" t="str">
            <v>祥亮</v>
          </cell>
          <cell r="F3725" t="str">
            <v>KG</v>
          </cell>
        </row>
        <row r="3726">
          <cell r="B3726" t="str">
            <v>N花枝捲(珍珍</v>
          </cell>
          <cell r="C3726" t="str">
            <v>新和興海洋企業股份有限公司</v>
          </cell>
          <cell r="D3726" t="str">
            <v>30g*50條</v>
          </cell>
          <cell r="E3726" t="str">
            <v>祥亮</v>
          </cell>
          <cell r="F3726" t="str">
            <v>盒</v>
          </cell>
        </row>
        <row r="3727">
          <cell r="B3727" t="str">
            <v>魚板絲</v>
          </cell>
          <cell r="C3727" t="str">
            <v>銘輝食品有限公司</v>
          </cell>
          <cell r="E3727" t="str">
            <v>品豐</v>
          </cell>
          <cell r="F3727" t="str">
            <v>KG</v>
          </cell>
        </row>
        <row r="3728">
          <cell r="B3728" t="str">
            <v>魚板絲3K</v>
          </cell>
          <cell r="C3728" t="str">
            <v>華昇食品工廠</v>
          </cell>
          <cell r="D3728" t="str">
            <v>HACCP</v>
          </cell>
          <cell r="E3728" t="str">
            <v>祥亮</v>
          </cell>
          <cell r="F3728" t="str">
            <v>包</v>
          </cell>
        </row>
        <row r="3729">
          <cell r="B3729" t="str">
            <v>魚包蛋(珍珍</v>
          </cell>
          <cell r="C3729" t="str">
            <v>新和興海洋企業股份有限公司</v>
          </cell>
          <cell r="E3729" t="str">
            <v>品豐</v>
          </cell>
          <cell r="F3729" t="str">
            <v>KG</v>
          </cell>
        </row>
        <row r="3730">
          <cell r="B3730" t="str">
            <v>綜合火鍋料(餃</v>
          </cell>
          <cell r="C3730" t="str">
            <v>自立食品行</v>
          </cell>
          <cell r="D3730" t="str">
            <v>(含餃)</v>
          </cell>
          <cell r="E3730" t="str">
            <v>品豐</v>
          </cell>
          <cell r="F3730" t="str">
            <v>KG</v>
          </cell>
        </row>
        <row r="3731">
          <cell r="B3731" t="str">
            <v>桂冠黃金起司貝</v>
          </cell>
          <cell r="C3731" t="str">
            <v>桂冠實業股份有限公司</v>
          </cell>
          <cell r="D3731" t="str">
            <v>120g/盒</v>
          </cell>
          <cell r="E3731" t="str">
            <v>桂冠</v>
          </cell>
          <cell r="F3731" t="str">
            <v>盒</v>
          </cell>
        </row>
        <row r="3732">
          <cell r="B3732" t="str">
            <v>N溢大虱目魚羹條</v>
          </cell>
          <cell r="C3732" t="str">
            <v>溢大食品有限公司</v>
          </cell>
          <cell r="E3732" t="str">
            <v>品豐</v>
          </cell>
          <cell r="F3732" t="str">
            <v>KG</v>
          </cell>
          <cell r="H3732" t="str">
            <v>CAS台灣優良農產品</v>
          </cell>
          <cell r="I3732" t="str">
            <v>027302</v>
          </cell>
        </row>
        <row r="3733">
          <cell r="B3733" t="str">
            <v>魚板(條</v>
          </cell>
          <cell r="C3733" t="str">
            <v>華昇食品工廠</v>
          </cell>
          <cell r="E3733" t="str">
            <v>品豐</v>
          </cell>
          <cell r="F3733" t="str">
            <v>條</v>
          </cell>
        </row>
        <row r="3734">
          <cell r="B3734" t="str">
            <v>魚板</v>
          </cell>
          <cell r="C3734" t="str">
            <v>銘輝食品有限公司</v>
          </cell>
          <cell r="E3734" t="str">
            <v>品豐</v>
          </cell>
          <cell r="F3734" t="str">
            <v>KG</v>
          </cell>
        </row>
        <row r="3735">
          <cell r="B3735" t="str">
            <v>黑輪(1切4</v>
          </cell>
          <cell r="C3735" t="str">
            <v>品豐國際企業</v>
          </cell>
          <cell r="E3735" t="str">
            <v>品豐</v>
          </cell>
          <cell r="F3735" t="str">
            <v>KG</v>
          </cell>
        </row>
        <row r="3736">
          <cell r="B3736" t="str">
            <v>N黑輪CAS</v>
          </cell>
          <cell r="C3736" t="str">
            <v>溢大食品有限公司</v>
          </cell>
          <cell r="D3736" t="str">
            <v>溢大</v>
          </cell>
          <cell r="E3736" t="str">
            <v>品豐</v>
          </cell>
          <cell r="F3736" t="str">
            <v>KG</v>
          </cell>
        </row>
        <row r="3737">
          <cell r="B3737" t="str">
            <v>N高麗菜包(巧好</v>
          </cell>
          <cell r="C3737" t="str">
            <v>欣冠食品股份有限公司</v>
          </cell>
          <cell r="E3737" t="str">
            <v>桂冠</v>
          </cell>
          <cell r="F3737" t="str">
            <v>個</v>
          </cell>
        </row>
        <row r="3738">
          <cell r="B3738" t="str">
            <v>N桂冠雞柳排</v>
          </cell>
          <cell r="C3738" t="str">
            <v>桂冠實業股份有限公司</v>
          </cell>
          <cell r="E3738" t="str">
            <v>桂冠</v>
          </cell>
          <cell r="F3738" t="str">
            <v>片</v>
          </cell>
        </row>
        <row r="3739">
          <cell r="B3739" t="str">
            <v>日本鹹魚</v>
          </cell>
          <cell r="E3739" t="str">
            <v>欽泉</v>
          </cell>
          <cell r="F3739" t="str">
            <v>KG</v>
          </cell>
        </row>
        <row r="3740">
          <cell r="B3740" t="str">
            <v>鹹魚</v>
          </cell>
          <cell r="E3740" t="str">
            <v>欽泉</v>
          </cell>
          <cell r="F3740" t="str">
            <v>KG</v>
          </cell>
        </row>
        <row r="3741">
          <cell r="B3741" t="str">
            <v>日本進口熟鹹魚</v>
          </cell>
          <cell r="D3741" t="str">
            <v>紅色肉</v>
          </cell>
          <cell r="E3741" t="str">
            <v>欽泉</v>
          </cell>
          <cell r="F3741" t="str">
            <v>KG</v>
          </cell>
        </row>
        <row r="3742">
          <cell r="B3742" t="str">
            <v>鹹鮭魚</v>
          </cell>
          <cell r="E3742" t="str">
            <v>欽泉</v>
          </cell>
          <cell r="F3742" t="str">
            <v>KG</v>
          </cell>
        </row>
        <row r="3743">
          <cell r="B3743" t="str">
            <v>鹹鯖片</v>
          </cell>
          <cell r="C3743" t="str">
            <v>福國冷凍股份有限公司</v>
          </cell>
          <cell r="E3743" t="str">
            <v>欽泉</v>
          </cell>
          <cell r="F3743" t="str">
            <v>KG</v>
          </cell>
        </row>
        <row r="3744">
          <cell r="B3744" t="str">
            <v>煙燻鮭魚</v>
          </cell>
          <cell r="E3744" t="str">
            <v>欽泉</v>
          </cell>
          <cell r="F3744" t="str">
            <v>KG</v>
          </cell>
        </row>
        <row r="3745">
          <cell r="B3745" t="str">
            <v>鹹鯖片(不切</v>
          </cell>
          <cell r="C3745" t="str">
            <v>福國冷凍股份有限公司</v>
          </cell>
          <cell r="E3745" t="str">
            <v>福國</v>
          </cell>
          <cell r="F3745" t="str">
            <v>KG</v>
          </cell>
        </row>
        <row r="3746">
          <cell r="B3746" t="str">
            <v>煙燻鮭魚100G</v>
          </cell>
          <cell r="E3746" t="str">
            <v>欽泉</v>
          </cell>
          <cell r="F3746" t="str">
            <v>包</v>
          </cell>
        </row>
        <row r="3747">
          <cell r="B3747" t="str">
            <v>綜合火鍋料</v>
          </cell>
          <cell r="C3747" t="str">
            <v>自立食品行</v>
          </cell>
          <cell r="E3747" t="str">
            <v>品豐</v>
          </cell>
          <cell r="F3747" t="str">
            <v>KG</v>
          </cell>
        </row>
        <row r="3748">
          <cell r="B3748" t="str">
            <v>綜合火鍋餃</v>
          </cell>
          <cell r="C3748" t="str">
            <v>台灣欣榮食品股份有限公司</v>
          </cell>
          <cell r="E3748" t="str">
            <v>品豐</v>
          </cell>
          <cell r="F3748" t="str">
            <v>KG</v>
          </cell>
        </row>
        <row r="3749">
          <cell r="B3749" t="str">
            <v>N日式火鍋料</v>
          </cell>
          <cell r="C3749" t="str">
            <v>自立食品行</v>
          </cell>
          <cell r="E3749" t="str">
            <v>品豐</v>
          </cell>
          <cell r="F3749" t="str">
            <v>KG</v>
          </cell>
        </row>
        <row r="3750">
          <cell r="B3750" t="str">
            <v>吻仔魚丸</v>
          </cell>
          <cell r="C3750" t="str">
            <v>通記食品有限公司</v>
          </cell>
          <cell r="E3750" t="str">
            <v>品豐</v>
          </cell>
          <cell r="F3750" t="str">
            <v>KG</v>
          </cell>
        </row>
        <row r="3751">
          <cell r="B3751" t="str">
            <v>甜不辣片(切</v>
          </cell>
          <cell r="C3751" t="str">
            <v>品豐國際企業</v>
          </cell>
          <cell r="E3751" t="str">
            <v>品豐</v>
          </cell>
          <cell r="F3751" t="str">
            <v>KG</v>
          </cell>
        </row>
        <row r="3752">
          <cell r="B3752" t="str">
            <v>鱈魚燒</v>
          </cell>
          <cell r="C3752" t="str">
            <v>如記食品有限公司</v>
          </cell>
          <cell r="E3752" t="str">
            <v>品豐</v>
          </cell>
          <cell r="F3752" t="str">
            <v>KG</v>
          </cell>
        </row>
        <row r="3753">
          <cell r="B3753" t="str">
            <v>桂花棒</v>
          </cell>
          <cell r="E3753" t="str">
            <v>現購王哥</v>
          </cell>
          <cell r="F3753" t="str">
            <v>KG</v>
          </cell>
        </row>
        <row r="3754">
          <cell r="B3754" t="str">
            <v>桂冠黃金魚蛋</v>
          </cell>
          <cell r="C3754" t="str">
            <v>桂冠實業股份有限公司</v>
          </cell>
          <cell r="D3754" t="str">
            <v>包/3KG</v>
          </cell>
          <cell r="E3754" t="str">
            <v>桂冠</v>
          </cell>
          <cell r="F3754" t="str">
            <v>KG</v>
          </cell>
        </row>
        <row r="3755">
          <cell r="B3755" t="str">
            <v>綜合魚丸</v>
          </cell>
          <cell r="C3755" t="str">
            <v>通記食品有限公司</v>
          </cell>
          <cell r="E3755" t="str">
            <v>品豐</v>
          </cell>
          <cell r="F3755" t="str">
            <v>KG</v>
          </cell>
        </row>
        <row r="3756">
          <cell r="B3756" t="str">
            <v>竹輪</v>
          </cell>
          <cell r="C3756" t="str">
            <v>新和興海洋企業股份有限公司</v>
          </cell>
          <cell r="E3756" t="str">
            <v>品豐</v>
          </cell>
          <cell r="F3756" t="str">
            <v>KG</v>
          </cell>
        </row>
        <row r="3757">
          <cell r="B3757" t="str">
            <v>竹輪切片</v>
          </cell>
          <cell r="C3757" t="str">
            <v>尚冠冷凍食品</v>
          </cell>
          <cell r="E3757" t="str">
            <v>品豐</v>
          </cell>
          <cell r="F3757" t="str">
            <v>KG</v>
          </cell>
        </row>
        <row r="3758">
          <cell r="B3758" t="str">
            <v>桂冠金鯛塊20G</v>
          </cell>
          <cell r="C3758" t="str">
            <v>桂冠實業股份有限公司</v>
          </cell>
          <cell r="D3758" t="str">
            <v>20g</v>
          </cell>
          <cell r="E3758" t="str">
            <v>桂冠</v>
          </cell>
          <cell r="F3758" t="str">
            <v>條</v>
          </cell>
        </row>
        <row r="3759">
          <cell r="B3759" t="str">
            <v>N桂冠喜月板</v>
          </cell>
          <cell r="C3759" t="str">
            <v>桂冠實業股份有限公司</v>
          </cell>
          <cell r="D3759" t="str">
            <v>包/3KG</v>
          </cell>
          <cell r="E3759" t="str">
            <v>桂冠</v>
          </cell>
          <cell r="F3759" t="str">
            <v>KG</v>
          </cell>
        </row>
        <row r="3760">
          <cell r="B3760" t="str">
            <v>黃金魚蛋</v>
          </cell>
          <cell r="C3760" t="str">
            <v>尚冠冷凍食品</v>
          </cell>
          <cell r="E3760" t="str">
            <v>品豐</v>
          </cell>
          <cell r="F3760" t="str">
            <v>KG</v>
          </cell>
          <cell r="H3760" t="str">
            <v>CAS台灣優良農產品</v>
          </cell>
          <cell r="I3760" t="str">
            <v>026703</v>
          </cell>
        </row>
        <row r="3761">
          <cell r="B3761" t="str">
            <v>雞捲60G</v>
          </cell>
          <cell r="C3761" t="str">
            <v>品豐國際企業</v>
          </cell>
          <cell r="E3761" t="str">
            <v>品豐</v>
          </cell>
          <cell r="F3761" t="str">
            <v>條</v>
          </cell>
        </row>
        <row r="3762">
          <cell r="B3762" t="str">
            <v>雞捲(熟</v>
          </cell>
          <cell r="C3762" t="str">
            <v>品豐國際企業</v>
          </cell>
          <cell r="E3762" t="str">
            <v>品豐</v>
          </cell>
          <cell r="F3762" t="str">
            <v>KG</v>
          </cell>
        </row>
        <row r="3763">
          <cell r="B3763" t="str">
            <v>雞捲</v>
          </cell>
          <cell r="C3763" t="str">
            <v>品豐國際企業</v>
          </cell>
          <cell r="E3763" t="str">
            <v>品豐</v>
          </cell>
          <cell r="F3763" t="str">
            <v>條</v>
          </cell>
        </row>
        <row r="3764">
          <cell r="B3764" t="str">
            <v>雞捲(大</v>
          </cell>
          <cell r="C3764" t="str">
            <v>品豐國際企業</v>
          </cell>
          <cell r="E3764" t="str">
            <v>品豐</v>
          </cell>
          <cell r="F3764" t="str">
            <v>KG</v>
          </cell>
        </row>
        <row r="3765">
          <cell r="B3765" t="str">
            <v>雞捲(切片</v>
          </cell>
          <cell r="C3765" t="str">
            <v>品豐國際企業</v>
          </cell>
          <cell r="E3765" t="str">
            <v>品豐</v>
          </cell>
          <cell r="F3765" t="str">
            <v>KG</v>
          </cell>
        </row>
        <row r="3766">
          <cell r="B3766" t="str">
            <v>花枝捲</v>
          </cell>
          <cell r="E3766" t="str">
            <v>聯宏</v>
          </cell>
          <cell r="F3766" t="str">
            <v>條</v>
          </cell>
        </row>
        <row r="3767">
          <cell r="B3767" t="str">
            <v>黑輪片</v>
          </cell>
          <cell r="C3767" t="str">
            <v>品豐國際企業</v>
          </cell>
          <cell r="E3767" t="str">
            <v>品豐</v>
          </cell>
          <cell r="F3767" t="str">
            <v>KG</v>
          </cell>
        </row>
        <row r="3768">
          <cell r="B3768" t="str">
            <v>桂冠飛魚蛋</v>
          </cell>
          <cell r="C3768" t="str">
            <v>桂冠實業股份有限公司</v>
          </cell>
          <cell r="D3768" t="str">
            <v>3KG/包</v>
          </cell>
          <cell r="E3768" t="str">
            <v>桂冠</v>
          </cell>
          <cell r="F3768" t="str">
            <v>KG</v>
          </cell>
        </row>
        <row r="3769">
          <cell r="B3769" t="str">
            <v>桂冠叉燒包40G</v>
          </cell>
          <cell r="C3769" t="str">
            <v>台灣欣榮食品股份有限公司</v>
          </cell>
          <cell r="D3769" t="str">
            <v>40粒/包</v>
          </cell>
          <cell r="E3769" t="str">
            <v>桂冠</v>
          </cell>
          <cell r="F3769" t="str">
            <v>粒</v>
          </cell>
        </row>
        <row r="3770">
          <cell r="B3770" t="str">
            <v>桂冠黃金起司球</v>
          </cell>
          <cell r="C3770" t="str">
            <v>桂冠實業股份有限公司</v>
          </cell>
          <cell r="D3770" t="str">
            <v>3KG/包</v>
          </cell>
          <cell r="E3770" t="str">
            <v>桂冠</v>
          </cell>
          <cell r="F3770" t="str">
            <v>KG</v>
          </cell>
        </row>
        <row r="3771">
          <cell r="B3771" t="str">
            <v>桂冠蝦球120G</v>
          </cell>
          <cell r="C3771" t="str">
            <v>桂冠實業股份有限公司</v>
          </cell>
          <cell r="E3771" t="str">
            <v>桂冠</v>
          </cell>
          <cell r="F3771" t="str">
            <v>盒</v>
          </cell>
        </row>
        <row r="3772">
          <cell r="B3772" t="str">
            <v>花枝丸(巧好</v>
          </cell>
          <cell r="C3772" t="str">
            <v>如記食品有限公司</v>
          </cell>
          <cell r="D3772" t="str">
            <v>約25G</v>
          </cell>
          <cell r="E3772" t="str">
            <v>桂冠</v>
          </cell>
          <cell r="F3772" t="str">
            <v>KG</v>
          </cell>
        </row>
        <row r="3773">
          <cell r="B3773" t="str">
            <v>圓山魚丸</v>
          </cell>
          <cell r="C3773" t="str">
            <v>通記食品有限公司</v>
          </cell>
          <cell r="E3773" t="str">
            <v>品豐</v>
          </cell>
          <cell r="F3773" t="str">
            <v>KG</v>
          </cell>
        </row>
        <row r="3774">
          <cell r="B3774" t="str">
            <v>N桂冠獅子頭25G</v>
          </cell>
          <cell r="C3774" t="str">
            <v>桂冠實業股份有限公司</v>
          </cell>
          <cell r="D3774" t="str">
            <v>100粒/包</v>
          </cell>
          <cell r="E3774" t="str">
            <v>桂冠</v>
          </cell>
          <cell r="F3774" t="str">
            <v>個</v>
          </cell>
        </row>
        <row r="3775">
          <cell r="B3775" t="str">
            <v>蒲燒鰻</v>
          </cell>
          <cell r="E3775" t="str">
            <v>欽泉</v>
          </cell>
          <cell r="F3775" t="str">
            <v>KG</v>
          </cell>
        </row>
        <row r="3776">
          <cell r="B3776" t="str">
            <v>蒲燒鯛魚肚90P</v>
          </cell>
          <cell r="E3776" t="str">
            <v>全國漁會</v>
          </cell>
          <cell r="F3776" t="str">
            <v>KG</v>
          </cell>
        </row>
        <row r="3777">
          <cell r="B3777" t="str">
            <v>蒲燒鯛魚肚110P</v>
          </cell>
          <cell r="E3777" t="str">
            <v>全國漁會</v>
          </cell>
          <cell r="F3777" t="str">
            <v>KG</v>
          </cell>
        </row>
        <row r="3778">
          <cell r="B3778" t="str">
            <v>蒲燒鯛魚肚Q</v>
          </cell>
          <cell r="D3778" t="str">
            <v>110P/5K</v>
          </cell>
          <cell r="E3778" t="str">
            <v>欽泉</v>
          </cell>
          <cell r="F3778" t="str">
            <v>KG</v>
          </cell>
        </row>
        <row r="3779">
          <cell r="B3779" t="str">
            <v>蒲燒鯛魚肚Q</v>
          </cell>
          <cell r="D3779" t="str">
            <v>90P/5K</v>
          </cell>
          <cell r="E3779" t="str">
            <v>欽泉</v>
          </cell>
          <cell r="F3779" t="str">
            <v>KG</v>
          </cell>
        </row>
        <row r="3780">
          <cell r="B3780" t="str">
            <v>蒲燒鯰魚Q</v>
          </cell>
          <cell r="D3780" t="str">
            <v>1K/包</v>
          </cell>
          <cell r="E3780" t="str">
            <v>巨富</v>
          </cell>
          <cell r="F3780" t="str">
            <v>包</v>
          </cell>
        </row>
        <row r="3781">
          <cell r="B3781" t="str">
            <v>福州丸</v>
          </cell>
          <cell r="C3781" t="str">
            <v>泰福食品廠</v>
          </cell>
          <cell r="E3781" t="str">
            <v>品豐</v>
          </cell>
          <cell r="F3781" t="str">
            <v>KG</v>
          </cell>
        </row>
        <row r="3782">
          <cell r="B3782" t="str">
            <v>貢丸片(福茂</v>
          </cell>
          <cell r="C3782" t="str">
            <v>圓寶冷凍食品</v>
          </cell>
          <cell r="E3782" t="str">
            <v>品豐</v>
          </cell>
          <cell r="F3782" t="str">
            <v>KG</v>
          </cell>
        </row>
        <row r="3783">
          <cell r="B3783" t="str">
            <v>N桂冠蔬菜里肌排</v>
          </cell>
          <cell r="C3783" t="str">
            <v>桂冠實業股份有限公司</v>
          </cell>
          <cell r="D3783" t="str">
            <v>70G</v>
          </cell>
          <cell r="E3783" t="str">
            <v>桂冠</v>
          </cell>
          <cell r="F3783" t="str">
            <v>片</v>
          </cell>
        </row>
        <row r="3784">
          <cell r="B3784" t="str">
            <v>義美香菇貢丸</v>
          </cell>
          <cell r="C3784" t="str">
            <v>義美食品股份有限公司</v>
          </cell>
          <cell r="D3784" t="str">
            <v>430G/包</v>
          </cell>
          <cell r="E3784" t="str">
            <v>祥美</v>
          </cell>
          <cell r="F3784" t="str">
            <v>包</v>
          </cell>
        </row>
        <row r="3785">
          <cell r="B3785" t="str">
            <v>義美貢丸</v>
          </cell>
          <cell r="C3785" t="str">
            <v>義美食品股份有限公司</v>
          </cell>
          <cell r="D3785" t="str">
            <v>430G/包</v>
          </cell>
          <cell r="E3785" t="str">
            <v>祥美</v>
          </cell>
          <cell r="F3785" t="str">
            <v>包</v>
          </cell>
        </row>
        <row r="3786">
          <cell r="B3786" t="str">
            <v>桂冠飛魚蛋120G</v>
          </cell>
          <cell r="C3786" t="str">
            <v>桂冠實業股份有限公司</v>
          </cell>
          <cell r="D3786" t="str">
            <v>120G</v>
          </cell>
          <cell r="E3786" t="str">
            <v>桂冠</v>
          </cell>
          <cell r="F3786" t="str">
            <v>盒</v>
          </cell>
        </row>
        <row r="3787">
          <cell r="B3787" t="str">
            <v>桂冠黃金起司球</v>
          </cell>
          <cell r="C3787" t="str">
            <v>桂冠實業股份有限公司</v>
          </cell>
          <cell r="D3787" t="str">
            <v>120G</v>
          </cell>
          <cell r="E3787" t="str">
            <v>桂冠</v>
          </cell>
          <cell r="F3787" t="str">
            <v>盒</v>
          </cell>
        </row>
        <row r="3788">
          <cell r="B3788" t="str">
            <v>N旗魚排60G(巧好</v>
          </cell>
          <cell r="C3788" t="str">
            <v>匯永實業股份有限公司</v>
          </cell>
          <cell r="E3788" t="str">
            <v>桂冠</v>
          </cell>
          <cell r="F3788" t="str">
            <v>片</v>
          </cell>
        </row>
        <row r="3789">
          <cell r="B3789" t="str">
            <v>飛魚</v>
          </cell>
          <cell r="E3789" t="str">
            <v>欽泉</v>
          </cell>
          <cell r="F3789" t="str">
            <v>件</v>
          </cell>
        </row>
        <row r="3790">
          <cell r="B3790" t="str">
            <v>鯊魚條(現做</v>
          </cell>
          <cell r="C3790" t="str">
            <v>品豐國際企業</v>
          </cell>
          <cell r="E3790" t="str">
            <v>品豐</v>
          </cell>
          <cell r="F3790" t="str">
            <v>KG</v>
          </cell>
        </row>
        <row r="3791">
          <cell r="B3791" t="str">
            <v>鰻魚</v>
          </cell>
          <cell r="E3791" t="str">
            <v>欽泉</v>
          </cell>
          <cell r="F3791" t="str">
            <v>KG</v>
          </cell>
        </row>
        <row r="3792">
          <cell r="B3792" t="str">
            <v>鰻魚</v>
          </cell>
          <cell r="D3792" t="str">
            <v>1片/100G</v>
          </cell>
          <cell r="E3792" t="str">
            <v>欽泉</v>
          </cell>
          <cell r="F3792" t="str">
            <v>KG</v>
          </cell>
        </row>
        <row r="3793">
          <cell r="B3793" t="str">
            <v>N鮭魚排60G(安</v>
          </cell>
          <cell r="C3793" t="str">
            <v>安得利食品股份有限公司</v>
          </cell>
          <cell r="D3793" t="str">
            <v>HACCP</v>
          </cell>
          <cell r="E3793" t="str">
            <v>安得利</v>
          </cell>
          <cell r="F3793" t="str">
            <v>片</v>
          </cell>
        </row>
        <row r="3794">
          <cell r="B3794" t="str">
            <v>N鮮蝦排75G(安</v>
          </cell>
          <cell r="C3794" t="str">
            <v>安得利食品股份有限公司</v>
          </cell>
          <cell r="D3794" t="str">
            <v>40片/3K</v>
          </cell>
          <cell r="E3794" t="str">
            <v>安得利</v>
          </cell>
          <cell r="F3794" t="str">
            <v>片</v>
          </cell>
        </row>
        <row r="3795">
          <cell r="B3795" t="str">
            <v>N鮮蝦排65G(安</v>
          </cell>
          <cell r="C3795" t="str">
            <v>安得利食品股份有限公司</v>
          </cell>
          <cell r="D3795" t="str">
            <v>3K/50入</v>
          </cell>
          <cell r="E3795" t="str">
            <v>安得利</v>
          </cell>
          <cell r="F3795" t="str">
            <v>片</v>
          </cell>
        </row>
        <row r="3796">
          <cell r="B3796" t="str">
            <v>蝦排60片</v>
          </cell>
          <cell r="E3796" t="str">
            <v>品豐</v>
          </cell>
          <cell r="F3796" t="str">
            <v>箱</v>
          </cell>
        </row>
        <row r="3797">
          <cell r="B3797" t="str">
            <v>N大自然鯛魚排</v>
          </cell>
          <cell r="E3797" t="str">
            <v>安得利</v>
          </cell>
          <cell r="F3797" t="str">
            <v>KG</v>
          </cell>
        </row>
        <row r="3798">
          <cell r="B3798" t="str">
            <v>N豆笛</v>
          </cell>
          <cell r="C3798" t="str">
            <v>新和興海洋企業股份有限公司</v>
          </cell>
          <cell r="E3798" t="str">
            <v>品豐</v>
          </cell>
          <cell r="F3798" t="str">
            <v>KG</v>
          </cell>
        </row>
        <row r="3799">
          <cell r="B3799" t="str">
            <v>N豆笛(鱈魚</v>
          </cell>
          <cell r="C3799" t="str">
            <v>新和興海洋企業股份有限公司</v>
          </cell>
          <cell r="D3799" t="str">
            <v>3k/包</v>
          </cell>
          <cell r="E3799" t="str">
            <v>祥亮</v>
          </cell>
          <cell r="F3799" t="str">
            <v>KG</v>
          </cell>
        </row>
        <row r="3800">
          <cell r="B3800" t="str">
            <v>N豆笛(切片</v>
          </cell>
          <cell r="C3800" t="str">
            <v>新和興海洋企業股份有限公司</v>
          </cell>
          <cell r="E3800" t="str">
            <v>品豐</v>
          </cell>
          <cell r="F3800" t="str">
            <v>KG</v>
          </cell>
        </row>
        <row r="3801">
          <cell r="B3801" t="str">
            <v>南魷身</v>
          </cell>
          <cell r="C3801" t="str">
            <v>中壢漁市場</v>
          </cell>
          <cell r="E3801" t="str">
            <v>欽泉</v>
          </cell>
          <cell r="F3801" t="str">
            <v>KG</v>
          </cell>
        </row>
        <row r="3802">
          <cell r="B3802" t="str">
            <v>南魷身10K</v>
          </cell>
          <cell r="C3802" t="str">
            <v>中壢漁市場</v>
          </cell>
          <cell r="E3802" t="str">
            <v>欽泉</v>
          </cell>
          <cell r="F3802" t="str">
            <v>件</v>
          </cell>
        </row>
        <row r="3803">
          <cell r="B3803" t="str">
            <v>南魷身</v>
          </cell>
          <cell r="C3803" t="str">
            <v>福國冷凍股份有限公司</v>
          </cell>
          <cell r="D3803" t="str">
            <v>件/10K</v>
          </cell>
          <cell r="E3803" t="str">
            <v>福國</v>
          </cell>
          <cell r="F3803" t="str">
            <v>KG</v>
          </cell>
        </row>
        <row r="3804">
          <cell r="B3804" t="str">
            <v>水鯊丁(現流</v>
          </cell>
          <cell r="C3804" t="str">
            <v>中壢漁市場</v>
          </cell>
          <cell r="E3804" t="str">
            <v>欽泉</v>
          </cell>
          <cell r="F3804" t="str">
            <v>KG</v>
          </cell>
        </row>
        <row r="3805">
          <cell r="B3805" t="str">
            <v>水鯊軟骨肉</v>
          </cell>
          <cell r="C3805" t="str">
            <v>展昇生鮮企業股份有限公司</v>
          </cell>
          <cell r="D3805" t="str">
            <v>件/10K</v>
          </cell>
          <cell r="E3805" t="str">
            <v>展昇</v>
          </cell>
          <cell r="F3805" t="str">
            <v>KG</v>
          </cell>
        </row>
        <row r="3806">
          <cell r="B3806" t="str">
            <v>水鯊丁</v>
          </cell>
          <cell r="E3806" t="str">
            <v>家騏</v>
          </cell>
          <cell r="F3806" t="str">
            <v>KG</v>
          </cell>
        </row>
        <row r="3807">
          <cell r="B3807" t="str">
            <v>N蟹腳肉(大</v>
          </cell>
          <cell r="D3807" t="str">
            <v>約500G/盒</v>
          </cell>
          <cell r="E3807" t="str">
            <v>詹益銘</v>
          </cell>
          <cell r="F3807" t="str">
            <v>KG</v>
          </cell>
        </row>
        <row r="3808">
          <cell r="B3808" t="str">
            <v>N蟹腳肉</v>
          </cell>
          <cell r="D3808" t="str">
            <v>約500G</v>
          </cell>
          <cell r="E3808" t="str">
            <v>詹益銘</v>
          </cell>
          <cell r="F3808" t="str">
            <v>盒</v>
          </cell>
        </row>
        <row r="3809">
          <cell r="B3809" t="str">
            <v>海蜇皮(調味</v>
          </cell>
          <cell r="D3809" t="str">
            <v>2KG</v>
          </cell>
          <cell r="E3809" t="str">
            <v>詹益銘</v>
          </cell>
          <cell r="F3809" t="str">
            <v>盒</v>
          </cell>
        </row>
        <row r="3810">
          <cell r="B3810" t="str">
            <v>海哲皮(調理</v>
          </cell>
          <cell r="D3810" t="str">
            <v>盒/2KG</v>
          </cell>
          <cell r="E3810" t="str">
            <v>詹益銘</v>
          </cell>
          <cell r="F3810" t="str">
            <v>盒</v>
          </cell>
        </row>
        <row r="3811">
          <cell r="B3811" t="str">
            <v>海蜇皮(生</v>
          </cell>
          <cell r="E3811" t="str">
            <v>定翔</v>
          </cell>
          <cell r="F3811" t="str">
            <v>KG</v>
          </cell>
        </row>
        <row r="3812">
          <cell r="B3812" t="str">
            <v>魚皮</v>
          </cell>
          <cell r="E3812" t="str">
            <v>詹益銘</v>
          </cell>
          <cell r="F3812" t="str">
            <v>KG</v>
          </cell>
        </row>
        <row r="3813">
          <cell r="B3813" t="str">
            <v>魚(生鮮</v>
          </cell>
          <cell r="C3813" t="str">
            <v>中壢漁市場</v>
          </cell>
          <cell r="D3813" t="str">
            <v>拜拜用</v>
          </cell>
          <cell r="E3813" t="str">
            <v>欽泉</v>
          </cell>
          <cell r="F3813" t="str">
            <v>條</v>
          </cell>
        </row>
        <row r="3814">
          <cell r="B3814" t="str">
            <v>魚頭</v>
          </cell>
          <cell r="E3814" t="str">
            <v>欽泉</v>
          </cell>
          <cell r="F3814" t="str">
            <v>KG</v>
          </cell>
        </row>
        <row r="3815">
          <cell r="B3815" t="str">
            <v>拜拜用熟魚</v>
          </cell>
          <cell r="E3815" t="str">
            <v>現購雨宸</v>
          </cell>
          <cell r="F3815" t="str">
            <v>條</v>
          </cell>
        </row>
        <row r="3816">
          <cell r="B3816" t="str">
            <v>河蜆</v>
          </cell>
          <cell r="E3816" t="str">
            <v>許南進</v>
          </cell>
          <cell r="F3816" t="str">
            <v>KG</v>
          </cell>
        </row>
        <row r="3817">
          <cell r="B3817" t="str">
            <v>蛤蜊(特大</v>
          </cell>
          <cell r="E3817" t="str">
            <v>許南進</v>
          </cell>
          <cell r="F3817" t="str">
            <v>KG</v>
          </cell>
        </row>
        <row r="3818">
          <cell r="B3818" t="str">
            <v>河蜆(小</v>
          </cell>
          <cell r="E3818" t="str">
            <v>許南進</v>
          </cell>
          <cell r="F3818" t="str">
            <v>KG</v>
          </cell>
        </row>
        <row r="3819">
          <cell r="B3819" t="str">
            <v>河蜆(中</v>
          </cell>
          <cell r="E3819" t="str">
            <v>許南進</v>
          </cell>
          <cell r="F3819" t="str">
            <v>KG</v>
          </cell>
        </row>
        <row r="3820">
          <cell r="B3820" t="str">
            <v>河蜆(金黃</v>
          </cell>
          <cell r="E3820" t="str">
            <v>許南進</v>
          </cell>
          <cell r="F3820" t="str">
            <v>KG</v>
          </cell>
        </row>
        <row r="3821">
          <cell r="B3821" t="str">
            <v>紅鮭片9K</v>
          </cell>
          <cell r="D3821" t="str">
            <v>1件\9KG</v>
          </cell>
          <cell r="E3821" t="str">
            <v>欽泉</v>
          </cell>
          <cell r="F3821" t="str">
            <v>件</v>
          </cell>
        </row>
        <row r="3822">
          <cell r="B3822" t="str">
            <v>田雞</v>
          </cell>
          <cell r="E3822" t="str">
            <v>欽泉</v>
          </cell>
          <cell r="F3822" t="str">
            <v>KG</v>
          </cell>
        </row>
        <row r="3823">
          <cell r="B3823" t="str">
            <v>香魚</v>
          </cell>
          <cell r="E3823" t="str">
            <v>欽泉</v>
          </cell>
          <cell r="F3823" t="str">
            <v>KG</v>
          </cell>
        </row>
        <row r="3824">
          <cell r="B3824" t="str">
            <v>香魚</v>
          </cell>
          <cell r="E3824" t="str">
            <v>欽泉</v>
          </cell>
          <cell r="F3824" t="str">
            <v>盒</v>
          </cell>
        </row>
        <row r="3825">
          <cell r="B3825" t="str">
            <v>冰魚</v>
          </cell>
          <cell r="D3825" t="str">
            <v>10K/件</v>
          </cell>
          <cell r="E3825" t="str">
            <v>欽泉</v>
          </cell>
          <cell r="F3825" t="str">
            <v>件</v>
          </cell>
        </row>
        <row r="3826">
          <cell r="B3826" t="str">
            <v>水鯊丁</v>
          </cell>
          <cell r="E3826" t="str">
            <v>欽泉</v>
          </cell>
          <cell r="F3826" t="str">
            <v>KG</v>
          </cell>
        </row>
        <row r="3827">
          <cell r="B3827" t="str">
            <v>水鯊丁10K</v>
          </cell>
          <cell r="D3827" t="str">
            <v>10K/件</v>
          </cell>
          <cell r="E3827" t="str">
            <v>欽泉</v>
          </cell>
          <cell r="F3827" t="str">
            <v>件</v>
          </cell>
        </row>
        <row r="3828">
          <cell r="B3828" t="str">
            <v>水鯊片(現流</v>
          </cell>
          <cell r="C3828" t="str">
            <v>金澤冷凍水產有限公司</v>
          </cell>
          <cell r="E3828" t="str">
            <v>欽泉</v>
          </cell>
          <cell r="F3828" t="str">
            <v>KG</v>
          </cell>
        </row>
        <row r="3829">
          <cell r="B3829" t="str">
            <v>水鯊丁</v>
          </cell>
          <cell r="C3829" t="str">
            <v>中華民國全國漁會</v>
          </cell>
          <cell r="E3829" t="str">
            <v>全國漁會</v>
          </cell>
          <cell r="F3829" t="str">
            <v>KG</v>
          </cell>
          <cell r="H3829" t="str">
            <v>CAS台灣優良農產品</v>
          </cell>
          <cell r="I3829">
            <v>133201</v>
          </cell>
        </row>
        <row r="3830">
          <cell r="B3830" t="str">
            <v>赤鬃魚10K</v>
          </cell>
          <cell r="D3830" t="str">
            <v>件/12K</v>
          </cell>
          <cell r="E3830" t="str">
            <v>欽泉</v>
          </cell>
          <cell r="F3830" t="str">
            <v>件</v>
          </cell>
        </row>
        <row r="3831">
          <cell r="B3831" t="str">
            <v>紅旗丁</v>
          </cell>
          <cell r="E3831" t="str">
            <v>欽泉</v>
          </cell>
          <cell r="F3831" t="str">
            <v>KG</v>
          </cell>
        </row>
        <row r="3832">
          <cell r="B3832" t="str">
            <v>水鯊丁</v>
          </cell>
          <cell r="C3832" t="str">
            <v>展昇生鮮企業股份有限公司</v>
          </cell>
          <cell r="E3832" t="str">
            <v>展昇</v>
          </cell>
          <cell r="F3832" t="str">
            <v>KG</v>
          </cell>
          <cell r="H3832" t="str">
            <v>CAS台灣優良農產品</v>
          </cell>
          <cell r="I3832" t="str">
            <v>134714</v>
          </cell>
        </row>
        <row r="3833">
          <cell r="B3833" t="str">
            <v>N黑鯊丁</v>
          </cell>
          <cell r="E3833" t="str">
            <v>小李海產</v>
          </cell>
          <cell r="F3833" t="str">
            <v>KG</v>
          </cell>
        </row>
        <row r="3834">
          <cell r="B3834" t="str">
            <v>紅旗魚丁</v>
          </cell>
          <cell r="C3834" t="str">
            <v>中華民國全國漁會</v>
          </cell>
          <cell r="E3834" t="str">
            <v>全國漁會</v>
          </cell>
          <cell r="F3834" t="str">
            <v>KG</v>
          </cell>
        </row>
        <row r="3835">
          <cell r="B3835" t="str">
            <v>水鯊丁(肚丁</v>
          </cell>
          <cell r="C3835" t="str">
            <v>福國冷凍股份有限公司</v>
          </cell>
          <cell r="E3835" t="str">
            <v>福國</v>
          </cell>
          <cell r="F3835" t="str">
            <v>KG</v>
          </cell>
          <cell r="H3835" t="str">
            <v>生產追溯-水產品</v>
          </cell>
          <cell r="I3835" t="str">
            <v>0716600205</v>
          </cell>
        </row>
        <row r="3836">
          <cell r="B3836" t="str">
            <v>肉魚5-6</v>
          </cell>
          <cell r="E3836" t="str">
            <v>欽泉</v>
          </cell>
          <cell r="F3836" t="str">
            <v>KG</v>
          </cell>
        </row>
        <row r="3837">
          <cell r="B3837" t="str">
            <v>肉魚10K</v>
          </cell>
          <cell r="D3837" t="str">
            <v>件/10KG,5-6</v>
          </cell>
          <cell r="E3837" t="str">
            <v>欽泉</v>
          </cell>
          <cell r="F3837" t="str">
            <v>件</v>
          </cell>
        </row>
        <row r="3838">
          <cell r="B3838" t="str">
            <v>肉魚(現流</v>
          </cell>
          <cell r="D3838" t="str">
            <v>約150G</v>
          </cell>
          <cell r="E3838" t="str">
            <v>欽泉</v>
          </cell>
          <cell r="F3838" t="str">
            <v>KG</v>
          </cell>
        </row>
        <row r="3839">
          <cell r="B3839" t="str">
            <v>喜相逢(母M</v>
          </cell>
          <cell r="C3839" t="str">
            <v>福國冷凍股份有限公司</v>
          </cell>
          <cell r="D3839" t="str">
            <v>件/6K</v>
          </cell>
          <cell r="E3839" t="str">
            <v>欽泉</v>
          </cell>
          <cell r="F3839" t="str">
            <v>KG</v>
          </cell>
        </row>
        <row r="3840">
          <cell r="B3840" t="str">
            <v>肉魚6-7</v>
          </cell>
          <cell r="E3840" t="str">
            <v>欽泉</v>
          </cell>
          <cell r="F3840" t="str">
            <v>KG</v>
          </cell>
        </row>
        <row r="3841">
          <cell r="B3841" t="str">
            <v>喜相逢(母L</v>
          </cell>
          <cell r="C3841" t="str">
            <v>福國冷凍股份有限公司</v>
          </cell>
          <cell r="D3841" t="str">
            <v>件/6K</v>
          </cell>
          <cell r="E3841" t="str">
            <v>欽泉</v>
          </cell>
          <cell r="F3841" t="str">
            <v>KG</v>
          </cell>
        </row>
        <row r="3842">
          <cell r="B3842" t="str">
            <v>肉魚5-6</v>
          </cell>
          <cell r="C3842" t="str">
            <v>福國冷凍股份有限公司</v>
          </cell>
          <cell r="E3842" t="str">
            <v>福國</v>
          </cell>
          <cell r="F3842" t="str">
            <v>KG</v>
          </cell>
          <cell r="H3842" t="str">
            <v>生產追溯-水產品</v>
          </cell>
          <cell r="I3842" t="str">
            <v>0716600205</v>
          </cell>
        </row>
        <row r="3843">
          <cell r="B3843" t="str">
            <v>肉魚6-7</v>
          </cell>
          <cell r="C3843" t="str">
            <v>福國冷凍股份有限公司</v>
          </cell>
          <cell r="E3843" t="str">
            <v>福國</v>
          </cell>
          <cell r="F3843" t="str">
            <v>KG</v>
          </cell>
          <cell r="H3843" t="str">
            <v>生產追溯-水產品</v>
          </cell>
          <cell r="I3843" t="str">
            <v>0716600205</v>
          </cell>
        </row>
        <row r="3844">
          <cell r="B3844" t="str">
            <v>旗魚片(現流</v>
          </cell>
          <cell r="D3844" t="str">
            <v>現流</v>
          </cell>
          <cell r="E3844" t="str">
            <v>欽泉</v>
          </cell>
          <cell r="F3844" t="str">
            <v>KG</v>
          </cell>
        </row>
        <row r="3845">
          <cell r="B3845" t="str">
            <v>柳葉魚</v>
          </cell>
          <cell r="D3845" t="str">
            <v>生鮮</v>
          </cell>
          <cell r="E3845" t="str">
            <v>欽泉</v>
          </cell>
          <cell r="F3845" t="str">
            <v>KG</v>
          </cell>
        </row>
        <row r="3846">
          <cell r="B3846" t="str">
            <v>白帶魚</v>
          </cell>
          <cell r="E3846" t="str">
            <v>欽泉</v>
          </cell>
          <cell r="F3846" t="str">
            <v>KG</v>
          </cell>
        </row>
        <row r="3847">
          <cell r="B3847" t="str">
            <v>N白帶魚</v>
          </cell>
          <cell r="E3847" t="str">
            <v>欽泉</v>
          </cell>
          <cell r="F3847" t="str">
            <v>KG</v>
          </cell>
        </row>
        <row r="3848">
          <cell r="B3848" t="str">
            <v>白帶魚(尾段</v>
          </cell>
          <cell r="E3848" t="str">
            <v>欽泉</v>
          </cell>
          <cell r="F3848" t="str">
            <v>KG</v>
          </cell>
        </row>
        <row r="3849">
          <cell r="B3849" t="str">
            <v>白帶魚10K</v>
          </cell>
          <cell r="D3849" t="str">
            <v>件/10KG</v>
          </cell>
          <cell r="E3849" t="str">
            <v>欽泉</v>
          </cell>
          <cell r="F3849" t="str">
            <v>件</v>
          </cell>
        </row>
        <row r="3850">
          <cell r="B3850" t="str">
            <v>白帶魚(厚肉</v>
          </cell>
          <cell r="D3850" t="str">
            <v>15CM/中段</v>
          </cell>
          <cell r="E3850" t="str">
            <v>欽泉</v>
          </cell>
          <cell r="F3850" t="str">
            <v>KG</v>
          </cell>
        </row>
        <row r="3851">
          <cell r="B3851" t="str">
            <v>白帶魚5-6</v>
          </cell>
          <cell r="E3851" t="str">
            <v>欽泉</v>
          </cell>
          <cell r="F3851" t="str">
            <v>KG</v>
          </cell>
        </row>
        <row r="3852">
          <cell r="B3852" t="str">
            <v>生花枝(處理好</v>
          </cell>
          <cell r="C3852" t="str">
            <v>中壢漁市場</v>
          </cell>
          <cell r="E3852" t="str">
            <v>欽泉</v>
          </cell>
          <cell r="F3852" t="str">
            <v>KG</v>
          </cell>
        </row>
        <row r="3853">
          <cell r="B3853" t="str">
            <v>花枝身</v>
          </cell>
          <cell r="E3853" t="str">
            <v>欽泉</v>
          </cell>
          <cell r="F3853" t="str">
            <v>KG</v>
          </cell>
        </row>
        <row r="3854">
          <cell r="B3854" t="str">
            <v>軟時</v>
          </cell>
          <cell r="E3854" t="str">
            <v>欽泉</v>
          </cell>
          <cell r="F3854" t="str">
            <v>KG</v>
          </cell>
        </row>
        <row r="3855">
          <cell r="B3855" t="str">
            <v>花枝條cas</v>
          </cell>
          <cell r="E3855" t="str">
            <v>全國漁會</v>
          </cell>
          <cell r="F3855" t="str">
            <v>KG</v>
          </cell>
        </row>
        <row r="3856">
          <cell r="B3856" t="str">
            <v>白翅蝦700G</v>
          </cell>
          <cell r="C3856" t="str">
            <v>福國冷凍股份有限公司</v>
          </cell>
          <cell r="D3856" t="str">
            <v>盒/700G</v>
          </cell>
          <cell r="E3856" t="str">
            <v>欽泉</v>
          </cell>
          <cell r="F3856" t="str">
            <v>KG</v>
          </cell>
        </row>
        <row r="3857">
          <cell r="B3857" t="str">
            <v>白翅蝦</v>
          </cell>
          <cell r="D3857" t="str">
            <v>新鮮</v>
          </cell>
          <cell r="E3857" t="str">
            <v>欽泉</v>
          </cell>
          <cell r="F3857" t="str">
            <v>盒</v>
          </cell>
        </row>
        <row r="3858">
          <cell r="B3858" t="str">
            <v>草蝦(20隻</v>
          </cell>
          <cell r="E3858" t="str">
            <v>欽泉</v>
          </cell>
          <cell r="F3858" t="str">
            <v>盒</v>
          </cell>
        </row>
        <row r="3859">
          <cell r="B3859" t="str">
            <v>草蝦</v>
          </cell>
          <cell r="E3859" t="str">
            <v>欽泉</v>
          </cell>
          <cell r="F3859" t="str">
            <v>盒</v>
          </cell>
        </row>
        <row r="3860">
          <cell r="B3860" t="str">
            <v>草蝦</v>
          </cell>
          <cell r="E3860" t="str">
            <v>欽泉</v>
          </cell>
          <cell r="F3860" t="str">
            <v>盒</v>
          </cell>
        </row>
        <row r="3861">
          <cell r="B3861" t="str">
            <v>草蝦</v>
          </cell>
          <cell r="D3861" t="str">
            <v>斤/24隻</v>
          </cell>
          <cell r="E3861" t="str">
            <v>欽泉</v>
          </cell>
          <cell r="F3861" t="str">
            <v>盒</v>
          </cell>
        </row>
        <row r="3862">
          <cell r="B3862" t="str">
            <v>芙蓉蝦(10條</v>
          </cell>
          <cell r="D3862" t="str">
            <v>10條/盒</v>
          </cell>
          <cell r="E3862" t="str">
            <v>欽泉</v>
          </cell>
          <cell r="F3862" t="str">
            <v>盒</v>
          </cell>
        </row>
        <row r="3863">
          <cell r="B3863" t="str">
            <v>草蝦(16隻</v>
          </cell>
          <cell r="D3863" t="str">
            <v>斤/16隻</v>
          </cell>
          <cell r="E3863" t="str">
            <v>欽泉</v>
          </cell>
          <cell r="F3863" t="str">
            <v>盒</v>
          </cell>
        </row>
        <row r="3864">
          <cell r="B3864" t="str">
            <v>白蝦</v>
          </cell>
          <cell r="D3864" t="str">
            <v>盒/約26隻</v>
          </cell>
          <cell r="E3864" t="str">
            <v>欽泉</v>
          </cell>
          <cell r="F3864" t="str">
            <v>盒</v>
          </cell>
        </row>
        <row r="3865">
          <cell r="B3865" t="str">
            <v>白蝦51-60</v>
          </cell>
          <cell r="C3865" t="str">
            <v>福國冷凍股份有限公司</v>
          </cell>
          <cell r="D3865" t="str">
            <v>盒/700G</v>
          </cell>
          <cell r="E3865" t="str">
            <v>福國</v>
          </cell>
          <cell r="F3865" t="str">
            <v>盒</v>
          </cell>
        </row>
        <row r="3866">
          <cell r="B3866" t="str">
            <v>白蝦700G</v>
          </cell>
          <cell r="D3866" t="str">
            <v>盒/700G</v>
          </cell>
          <cell r="E3866" t="str">
            <v>欽泉</v>
          </cell>
          <cell r="F3866" t="str">
            <v>盒</v>
          </cell>
        </row>
        <row r="3867">
          <cell r="B3867" t="str">
            <v>草蝦</v>
          </cell>
          <cell r="C3867" t="str">
            <v>中華民國全國漁會</v>
          </cell>
          <cell r="D3867" t="str">
            <v>盒/450G</v>
          </cell>
          <cell r="E3867" t="str">
            <v>全國漁會</v>
          </cell>
          <cell r="F3867" t="str">
            <v>盒</v>
          </cell>
        </row>
        <row r="3868">
          <cell r="B3868" t="str">
            <v>蚵仔</v>
          </cell>
          <cell r="C3868" t="str">
            <v>中壢漁市場</v>
          </cell>
          <cell r="E3868" t="str">
            <v>欽泉</v>
          </cell>
          <cell r="F3868" t="str">
            <v>KG</v>
          </cell>
        </row>
        <row r="3869">
          <cell r="B3869" t="str">
            <v>鮮蚵</v>
          </cell>
          <cell r="D3869" t="str">
            <v>生鮮</v>
          </cell>
          <cell r="E3869" t="str">
            <v>全國漁會</v>
          </cell>
          <cell r="F3869" t="str">
            <v>KG</v>
          </cell>
        </row>
        <row r="3870">
          <cell r="B3870" t="str">
            <v>秋刀魚</v>
          </cell>
          <cell r="C3870" t="str">
            <v>福國冷凍股份有限公司</v>
          </cell>
          <cell r="E3870" t="str">
            <v>欽泉</v>
          </cell>
          <cell r="F3870" t="str">
            <v>KG</v>
          </cell>
        </row>
        <row r="3871">
          <cell r="B3871" t="str">
            <v>秋刀魚10K</v>
          </cell>
          <cell r="C3871" t="str">
            <v>福國冷凍股份有限公司</v>
          </cell>
          <cell r="D3871" t="str">
            <v>件/10KG</v>
          </cell>
          <cell r="E3871" t="str">
            <v>欽泉</v>
          </cell>
          <cell r="F3871" t="str">
            <v>件</v>
          </cell>
        </row>
        <row r="3872">
          <cell r="B3872" t="str">
            <v>秋刀魚</v>
          </cell>
          <cell r="C3872" t="str">
            <v>福國冷凍股份有限公司</v>
          </cell>
          <cell r="E3872" t="str">
            <v>福國</v>
          </cell>
          <cell r="F3872" t="str">
            <v>KG</v>
          </cell>
          <cell r="H3872" t="str">
            <v>生產追溯-水產品</v>
          </cell>
          <cell r="I3872" t="str">
            <v>0716600205</v>
          </cell>
        </row>
        <row r="3873">
          <cell r="B3873" t="str">
            <v>秋刀魚</v>
          </cell>
          <cell r="C3873" t="str">
            <v>展昇生鮮企業股份有限公司</v>
          </cell>
          <cell r="D3873" t="str">
            <v>三去對切,10K</v>
          </cell>
          <cell r="E3873" t="str">
            <v>展昇</v>
          </cell>
          <cell r="F3873" t="str">
            <v>KG</v>
          </cell>
          <cell r="H3873" t="str">
            <v>CAS台灣優良農產品</v>
          </cell>
          <cell r="I3873">
            <v>134722</v>
          </cell>
        </row>
        <row r="3874">
          <cell r="B3874" t="str">
            <v>秋刀魚(#1)</v>
          </cell>
          <cell r="D3874" t="str">
            <v>120-140G</v>
          </cell>
          <cell r="E3874" t="str">
            <v>全國漁會</v>
          </cell>
          <cell r="F3874" t="str">
            <v>KG</v>
          </cell>
        </row>
        <row r="3875">
          <cell r="B3875" t="str">
            <v>紅鮭片(中段</v>
          </cell>
          <cell r="E3875" t="str">
            <v>欽泉</v>
          </cell>
          <cell r="F3875" t="str">
            <v>KG</v>
          </cell>
        </row>
        <row r="3876">
          <cell r="B3876" t="str">
            <v>紅鮭片8-10</v>
          </cell>
          <cell r="E3876" t="str">
            <v>欽泉</v>
          </cell>
          <cell r="F3876" t="str">
            <v>KG</v>
          </cell>
        </row>
        <row r="3877">
          <cell r="B3877" t="str">
            <v>薄鹽鮭魚300G</v>
          </cell>
          <cell r="D3877" t="str">
            <v>包/300G</v>
          </cell>
          <cell r="E3877" t="str">
            <v>欽泉</v>
          </cell>
          <cell r="F3877" t="str">
            <v>KG</v>
          </cell>
        </row>
        <row r="3878">
          <cell r="B3878" t="str">
            <v>鮭魚整條(去頭</v>
          </cell>
          <cell r="E3878" t="str">
            <v>欽泉</v>
          </cell>
          <cell r="F3878" t="str">
            <v>KG</v>
          </cell>
        </row>
        <row r="3879">
          <cell r="B3879" t="str">
            <v>紅鮭片(尾段</v>
          </cell>
          <cell r="C3879" t="str">
            <v>中壢漁市場</v>
          </cell>
          <cell r="E3879" t="str">
            <v>欽泉</v>
          </cell>
          <cell r="F3879" t="str">
            <v>KG</v>
          </cell>
        </row>
        <row r="3880">
          <cell r="B3880" t="str">
            <v>紅鮭片(現流</v>
          </cell>
          <cell r="C3880" t="str">
            <v>中壢漁市場</v>
          </cell>
          <cell r="D3880" t="str">
            <v>現流</v>
          </cell>
          <cell r="E3880" t="str">
            <v>欽泉</v>
          </cell>
          <cell r="F3880" t="str">
            <v>KG</v>
          </cell>
        </row>
        <row r="3881">
          <cell r="B3881" t="str">
            <v>紅鮭片(大</v>
          </cell>
          <cell r="E3881" t="str">
            <v>欽泉</v>
          </cell>
          <cell r="F3881" t="str">
            <v>KG</v>
          </cell>
        </row>
        <row r="3882">
          <cell r="B3882" t="str">
            <v>紅鮭片</v>
          </cell>
          <cell r="C3882" t="str">
            <v>展昇生鮮企業股份有限公司</v>
          </cell>
          <cell r="E3882" t="str">
            <v>展昇</v>
          </cell>
          <cell r="F3882" t="str">
            <v>KG</v>
          </cell>
        </row>
        <row r="3883">
          <cell r="B3883" t="str">
            <v>紅鮭片140片</v>
          </cell>
          <cell r="C3883" t="str">
            <v>展昇生鮮企業股份有限公司</v>
          </cell>
          <cell r="D3883" t="str">
            <v>件/140片</v>
          </cell>
          <cell r="E3883" t="str">
            <v>展昇</v>
          </cell>
          <cell r="F3883" t="str">
            <v>KG</v>
          </cell>
        </row>
        <row r="3884">
          <cell r="B3884" t="str">
            <v>白海參</v>
          </cell>
          <cell r="E3884" t="str">
            <v>詹益銘</v>
          </cell>
          <cell r="F3884" t="str">
            <v>KG</v>
          </cell>
        </row>
        <row r="3885">
          <cell r="B3885" t="str">
            <v>刺參</v>
          </cell>
          <cell r="E3885" t="str">
            <v>詹益銘</v>
          </cell>
          <cell r="F3885" t="str">
            <v>KG</v>
          </cell>
        </row>
        <row r="3886">
          <cell r="B3886" t="str">
            <v>尾巴參</v>
          </cell>
          <cell r="E3886" t="str">
            <v>詹益銘</v>
          </cell>
          <cell r="F3886" t="str">
            <v>KG</v>
          </cell>
        </row>
        <row r="3887">
          <cell r="B3887" t="str">
            <v>水鯊片</v>
          </cell>
          <cell r="C3887" t="str">
            <v>中華民國全國漁會</v>
          </cell>
          <cell r="E3887" t="str">
            <v>全國漁會</v>
          </cell>
          <cell r="F3887" t="str">
            <v>KG</v>
          </cell>
          <cell r="H3887" t="str">
            <v>CAS台灣優良農產品</v>
          </cell>
          <cell r="I3887">
            <v>133201</v>
          </cell>
        </row>
        <row r="3888">
          <cell r="B3888" t="str">
            <v>旗魚片</v>
          </cell>
          <cell r="C3888" t="str">
            <v>中華民國全國漁會</v>
          </cell>
          <cell r="E3888" t="str">
            <v>全國漁會</v>
          </cell>
          <cell r="F3888" t="str">
            <v>KG</v>
          </cell>
        </row>
        <row r="3889">
          <cell r="B3889" t="str">
            <v>旗魚丁</v>
          </cell>
          <cell r="C3889" t="str">
            <v>中華民國全國漁會</v>
          </cell>
          <cell r="E3889" t="str">
            <v>全國漁會</v>
          </cell>
          <cell r="F3889" t="str">
            <v>KG</v>
          </cell>
        </row>
        <row r="3890">
          <cell r="B3890" t="str">
            <v>鬼頭刀丁</v>
          </cell>
          <cell r="D3890" t="str">
            <v>12K/件</v>
          </cell>
          <cell r="E3890" t="str">
            <v>全國漁會</v>
          </cell>
          <cell r="F3890" t="str">
            <v>KG</v>
          </cell>
        </row>
        <row r="3891">
          <cell r="B3891" t="str">
            <v>黑白參</v>
          </cell>
          <cell r="E3891" t="str">
            <v>詹益銘</v>
          </cell>
          <cell r="F3891" t="str">
            <v>KG</v>
          </cell>
        </row>
        <row r="3892">
          <cell r="B3892" t="str">
            <v>白鯧(現流</v>
          </cell>
          <cell r="C3892" t="str">
            <v>中壢漁市場</v>
          </cell>
          <cell r="D3892" t="str">
            <v>現流</v>
          </cell>
          <cell r="E3892" t="str">
            <v>欽泉</v>
          </cell>
          <cell r="F3892" t="str">
            <v>KG</v>
          </cell>
        </row>
        <row r="3893">
          <cell r="B3893" t="str">
            <v>黑鯧魚10K</v>
          </cell>
          <cell r="C3893" t="str">
            <v>中壢漁市場</v>
          </cell>
          <cell r="E3893" t="str">
            <v>欽泉</v>
          </cell>
          <cell r="F3893" t="str">
            <v>件</v>
          </cell>
        </row>
        <row r="3894">
          <cell r="B3894" t="str">
            <v>白鯧魚</v>
          </cell>
          <cell r="E3894" t="str">
            <v>欽泉</v>
          </cell>
          <cell r="F3894" t="str">
            <v>KG</v>
          </cell>
        </row>
        <row r="3895">
          <cell r="B3895" t="str">
            <v>白鯧</v>
          </cell>
          <cell r="E3895" t="str">
            <v>欽泉</v>
          </cell>
          <cell r="F3895" t="str">
            <v>KG</v>
          </cell>
        </row>
        <row r="3896">
          <cell r="B3896" t="str">
            <v>白鯧</v>
          </cell>
          <cell r="D3896" t="str">
            <v>8兩/1條</v>
          </cell>
          <cell r="E3896" t="str">
            <v>欽泉</v>
          </cell>
          <cell r="F3896" t="str">
            <v>條</v>
          </cell>
        </row>
        <row r="3897">
          <cell r="B3897" t="str">
            <v>肉鯧</v>
          </cell>
          <cell r="E3897" t="str">
            <v>欽泉</v>
          </cell>
          <cell r="F3897" t="str">
            <v>KG</v>
          </cell>
        </row>
        <row r="3898">
          <cell r="B3898" t="str">
            <v>白鯧魚10K</v>
          </cell>
          <cell r="D3898" t="str">
            <v>10K/件</v>
          </cell>
          <cell r="E3898" t="str">
            <v>欽泉</v>
          </cell>
          <cell r="F3898" t="str">
            <v>件</v>
          </cell>
        </row>
        <row r="3899">
          <cell r="B3899" t="str">
            <v>肉鯧10K</v>
          </cell>
          <cell r="D3899" t="str">
            <v>5-6,件/10K</v>
          </cell>
          <cell r="E3899" t="str">
            <v>欽泉</v>
          </cell>
          <cell r="F3899" t="str">
            <v>件</v>
          </cell>
        </row>
        <row r="3900">
          <cell r="B3900" t="str">
            <v>N白鯧</v>
          </cell>
          <cell r="E3900" t="str">
            <v>小李海產</v>
          </cell>
          <cell r="F3900" t="str">
            <v>KG</v>
          </cell>
        </row>
        <row r="3901">
          <cell r="B3901" t="str">
            <v>黃鯧魚</v>
          </cell>
          <cell r="D3901" t="str">
            <v>件/10K</v>
          </cell>
          <cell r="E3901" t="str">
            <v>欽泉</v>
          </cell>
          <cell r="F3901" t="str">
            <v>件</v>
          </cell>
        </row>
        <row r="3902">
          <cell r="B3902" t="str">
            <v>虱目魚</v>
          </cell>
          <cell r="C3902" t="str">
            <v>中壢漁市場</v>
          </cell>
          <cell r="E3902" t="str">
            <v>欽泉</v>
          </cell>
          <cell r="F3902" t="str">
            <v>KG</v>
          </cell>
        </row>
        <row r="3903">
          <cell r="B3903" t="str">
            <v>虱目魚10K</v>
          </cell>
          <cell r="C3903" t="str">
            <v>中壢漁市場</v>
          </cell>
          <cell r="D3903" t="str">
            <v>10K/件</v>
          </cell>
          <cell r="E3903" t="str">
            <v>欽泉</v>
          </cell>
          <cell r="F3903" t="str">
            <v>件</v>
          </cell>
        </row>
        <row r="3904">
          <cell r="B3904" t="str">
            <v>香酥魚排</v>
          </cell>
          <cell r="E3904" t="str">
            <v>現購</v>
          </cell>
          <cell r="F3904" t="str">
            <v>件</v>
          </cell>
        </row>
        <row r="3905">
          <cell r="B3905" t="str">
            <v>金讚魚排100片</v>
          </cell>
          <cell r="D3905" t="str">
            <v>100片/6K</v>
          </cell>
          <cell r="E3905" t="str">
            <v>展昇</v>
          </cell>
          <cell r="F3905" t="str">
            <v>片</v>
          </cell>
        </row>
        <row r="3906">
          <cell r="B3906" t="str">
            <v>虱目魚柳</v>
          </cell>
          <cell r="D3906" t="str">
            <v/>
          </cell>
          <cell r="E3906" t="str">
            <v>巨富</v>
          </cell>
          <cell r="F3906" t="str">
            <v>KG</v>
          </cell>
        </row>
        <row r="3907">
          <cell r="B3907" t="str">
            <v>虱目魚白火鍋條</v>
          </cell>
          <cell r="D3907" t="str">
            <v>3K/包,18K/件</v>
          </cell>
          <cell r="E3907" t="str">
            <v>全國漁會</v>
          </cell>
          <cell r="F3907" t="str">
            <v>KG</v>
          </cell>
        </row>
        <row r="3908">
          <cell r="B3908" t="str">
            <v>白蝦仁</v>
          </cell>
          <cell r="C3908" t="str">
            <v>福國冷凍股份有限公司</v>
          </cell>
          <cell r="E3908" t="str">
            <v>福國</v>
          </cell>
          <cell r="F3908" t="str">
            <v>KG</v>
          </cell>
          <cell r="H3908" t="str">
            <v>生產追溯-水產品</v>
          </cell>
          <cell r="I3908" t="str">
            <v>0716600205</v>
          </cell>
        </row>
        <row r="3909">
          <cell r="B3909" t="str">
            <v>紅蝦仁</v>
          </cell>
          <cell r="C3909" t="str">
            <v>中壢漁市場</v>
          </cell>
          <cell r="E3909" t="str">
            <v>欽泉</v>
          </cell>
          <cell r="F3909" t="str">
            <v>KG</v>
          </cell>
        </row>
        <row r="3910">
          <cell r="B3910" t="str">
            <v>熟蝦仁</v>
          </cell>
          <cell r="E3910" t="str">
            <v>欽泉</v>
          </cell>
          <cell r="F3910" t="str">
            <v>KG</v>
          </cell>
        </row>
        <row r="3911">
          <cell r="B3911" t="str">
            <v>紅蝦仁</v>
          </cell>
          <cell r="D3911" t="str">
            <v>31-40</v>
          </cell>
          <cell r="E3911" t="str">
            <v>欽泉</v>
          </cell>
          <cell r="F3911" t="str">
            <v>KG</v>
          </cell>
        </row>
        <row r="3912">
          <cell r="B3912" t="str">
            <v>白蝦仁</v>
          </cell>
          <cell r="C3912" t="str">
            <v>中華民國全國漁會</v>
          </cell>
          <cell r="D3912" t="str">
            <v>ISO22000</v>
          </cell>
          <cell r="E3912" t="str">
            <v>全國漁會</v>
          </cell>
          <cell r="F3912" t="str">
            <v>KG</v>
          </cell>
          <cell r="H3912" t="str">
            <v>生產追溯-水產品</v>
          </cell>
          <cell r="I3912">
            <v>1316600062</v>
          </cell>
        </row>
        <row r="3913">
          <cell r="B3913" t="str">
            <v>白蝦Q</v>
          </cell>
          <cell r="C3913" t="str">
            <v>嘉義區漁會新塭冷凍食品加工廠</v>
          </cell>
          <cell r="D3913" t="str">
            <v>1K裝</v>
          </cell>
          <cell r="E3913" t="str">
            <v>全國漁會</v>
          </cell>
          <cell r="F3913" t="str">
            <v>KG</v>
          </cell>
          <cell r="H3913" t="str">
            <v>生產追溯-水產品</v>
          </cell>
          <cell r="I3913">
            <v>1316600062</v>
          </cell>
        </row>
        <row r="3914">
          <cell r="B3914" t="str">
            <v>熟蝦仁</v>
          </cell>
          <cell r="C3914" t="str">
            <v>福國冷凍股份有限公司</v>
          </cell>
          <cell r="E3914" t="str">
            <v>福國</v>
          </cell>
          <cell r="F3914" t="str">
            <v>KG</v>
          </cell>
        </row>
        <row r="3915">
          <cell r="B3915" t="str">
            <v>熟蝦仁3K</v>
          </cell>
          <cell r="C3915" t="str">
            <v>福國冷凍股份有限公司</v>
          </cell>
          <cell r="D3915" t="str">
            <v>包/3K</v>
          </cell>
          <cell r="E3915" t="str">
            <v>福國</v>
          </cell>
          <cell r="F3915" t="str">
            <v>包</v>
          </cell>
        </row>
        <row r="3916">
          <cell r="B3916" t="str">
            <v>府城蝦卷(允偉</v>
          </cell>
          <cell r="C3916" t="str">
            <v>允偉興業股份有限公司</v>
          </cell>
          <cell r="D3916" t="str">
            <v>30G*10條</v>
          </cell>
          <cell r="E3916" t="str">
            <v>祥亮</v>
          </cell>
          <cell r="F3916" t="str">
            <v>盒</v>
          </cell>
        </row>
        <row r="3917">
          <cell r="B3917" t="str">
            <v>小管</v>
          </cell>
          <cell r="C3917" t="str">
            <v>中壢漁市場</v>
          </cell>
          <cell r="D3917" t="str">
            <v>10K/件</v>
          </cell>
          <cell r="E3917" t="str">
            <v>欽泉</v>
          </cell>
          <cell r="F3917" t="str">
            <v>KG</v>
          </cell>
        </row>
        <row r="3918">
          <cell r="B3918" t="str">
            <v>小管</v>
          </cell>
          <cell r="C3918" t="str">
            <v>中壢漁市場</v>
          </cell>
          <cell r="E3918" t="str">
            <v>欽泉</v>
          </cell>
          <cell r="F3918" t="str">
            <v>KG</v>
          </cell>
        </row>
        <row r="3919">
          <cell r="B3919" t="str">
            <v>小管(現流</v>
          </cell>
          <cell r="C3919" t="str">
            <v>中壢漁市場</v>
          </cell>
          <cell r="E3919" t="str">
            <v>欽泉</v>
          </cell>
          <cell r="F3919" t="str">
            <v>KG</v>
          </cell>
        </row>
        <row r="3920">
          <cell r="B3920" t="str">
            <v>小管</v>
          </cell>
          <cell r="C3920" t="str">
            <v>福國冷凍股份有限公司</v>
          </cell>
          <cell r="E3920" t="str">
            <v>福國</v>
          </cell>
          <cell r="F3920" t="str">
            <v>KG</v>
          </cell>
        </row>
        <row r="3921">
          <cell r="B3921" t="str">
            <v>大比目魚</v>
          </cell>
          <cell r="E3921" t="str">
            <v>欽泉</v>
          </cell>
          <cell r="F3921" t="str">
            <v>KG</v>
          </cell>
        </row>
        <row r="3922">
          <cell r="B3922" t="str">
            <v>大比目魚</v>
          </cell>
          <cell r="C3922" t="str">
            <v>福國冷凍股份有限公司</v>
          </cell>
          <cell r="E3922" t="str">
            <v>福國</v>
          </cell>
          <cell r="F3922" t="str">
            <v>KG</v>
          </cell>
        </row>
        <row r="3923">
          <cell r="B3923" t="str">
            <v>花刻花CAS</v>
          </cell>
          <cell r="D3923" t="str">
            <v>包/1K</v>
          </cell>
          <cell r="E3923" t="str">
            <v>公司庫存</v>
          </cell>
          <cell r="F3923" t="str">
            <v>KG</v>
          </cell>
        </row>
        <row r="3924">
          <cell r="B3924" t="str">
            <v>鱈斑</v>
          </cell>
          <cell r="E3924" t="str">
            <v>欽泉</v>
          </cell>
          <cell r="F3924" t="str">
            <v>KG</v>
          </cell>
        </row>
        <row r="3925">
          <cell r="B3925" t="str">
            <v>鱈香魚</v>
          </cell>
          <cell r="C3925" t="str">
            <v>福國冷凍股份有限公司</v>
          </cell>
          <cell r="E3925" t="str">
            <v>福國</v>
          </cell>
          <cell r="F3925" t="str">
            <v>KG</v>
          </cell>
        </row>
        <row r="3926">
          <cell r="B3926" t="str">
            <v>海鯰片</v>
          </cell>
          <cell r="D3926" t="str">
            <v>件/10K</v>
          </cell>
          <cell r="E3926" t="str">
            <v>欽泉</v>
          </cell>
          <cell r="F3926" t="str">
            <v>件</v>
          </cell>
        </row>
        <row r="3927">
          <cell r="B3927" t="str">
            <v>大比目魚</v>
          </cell>
          <cell r="E3927" t="str">
            <v>展昇</v>
          </cell>
          <cell r="F3927" t="str">
            <v>KG</v>
          </cell>
        </row>
        <row r="3928">
          <cell r="B3928" t="str">
            <v>小卷12K</v>
          </cell>
          <cell r="D3928" t="str">
            <v>件/12K</v>
          </cell>
          <cell r="E3928" t="str">
            <v>欽泉</v>
          </cell>
          <cell r="F3928" t="str">
            <v>件</v>
          </cell>
        </row>
        <row r="3929">
          <cell r="B3929" t="str">
            <v>小卷</v>
          </cell>
          <cell r="E3929" t="str">
            <v>欽泉</v>
          </cell>
          <cell r="F3929" t="str">
            <v>KG</v>
          </cell>
        </row>
        <row r="3930">
          <cell r="B3930" t="str">
            <v>中卷</v>
          </cell>
          <cell r="E3930" t="str">
            <v>欽泉</v>
          </cell>
          <cell r="F3930" t="str">
            <v>件</v>
          </cell>
        </row>
        <row r="3931">
          <cell r="B3931" t="str">
            <v>小卷(熟</v>
          </cell>
          <cell r="D3931" t="str">
            <v>(淡味)</v>
          </cell>
          <cell r="E3931" t="str">
            <v>欽泉</v>
          </cell>
          <cell r="F3931" t="str">
            <v>KG</v>
          </cell>
        </row>
        <row r="3932">
          <cell r="B3932" t="str">
            <v>N小卷</v>
          </cell>
          <cell r="E3932" t="str">
            <v>小李海產</v>
          </cell>
          <cell r="F3932" t="str">
            <v>KG</v>
          </cell>
        </row>
        <row r="3933">
          <cell r="B3933" t="str">
            <v>熟小卷</v>
          </cell>
          <cell r="C3933" t="str">
            <v>福國冷凍股份有限公司</v>
          </cell>
          <cell r="E3933" t="str">
            <v>福國</v>
          </cell>
          <cell r="F3933" t="str">
            <v>KG</v>
          </cell>
          <cell r="H3933" t="str">
            <v>生產追溯-水產品</v>
          </cell>
          <cell r="I3933" t="str">
            <v>0716600205</v>
          </cell>
        </row>
        <row r="3934">
          <cell r="B3934" t="str">
            <v>南魷</v>
          </cell>
          <cell r="C3934" t="str">
            <v>福國冷凍股份有限公司</v>
          </cell>
          <cell r="E3934" t="str">
            <v>福國</v>
          </cell>
          <cell r="F3934" t="str">
            <v>KG</v>
          </cell>
        </row>
        <row r="3935">
          <cell r="B3935" t="str">
            <v>旗魚片</v>
          </cell>
          <cell r="E3935" t="str">
            <v>欽泉</v>
          </cell>
          <cell r="F3935" t="str">
            <v>KG</v>
          </cell>
        </row>
        <row r="3936">
          <cell r="B3936" t="str">
            <v>鯖魚塊</v>
          </cell>
          <cell r="C3936" t="str">
            <v>鑫富勝食品有限公司</v>
          </cell>
          <cell r="D3936" t="str">
            <v>HACCP</v>
          </cell>
          <cell r="E3936" t="str">
            <v>欽泉</v>
          </cell>
          <cell r="F3936" t="str">
            <v>KG</v>
          </cell>
        </row>
        <row r="3937">
          <cell r="B3937" t="str">
            <v>紅魚魚丁</v>
          </cell>
          <cell r="C3937" t="str">
            <v>展昇生鮮企業股份有限公司</v>
          </cell>
          <cell r="E3937" t="str">
            <v>展昇</v>
          </cell>
          <cell r="F3937" t="str">
            <v>KG</v>
          </cell>
        </row>
        <row r="3938">
          <cell r="B3938" t="str">
            <v>薄鹽鯖魚片70片</v>
          </cell>
          <cell r="C3938" t="str">
            <v>展昇生鮮企業股份有限公司</v>
          </cell>
          <cell r="D3938" t="str">
            <v>冷凍</v>
          </cell>
          <cell r="E3938" t="str">
            <v>展昇</v>
          </cell>
          <cell r="F3938" t="str">
            <v>KG</v>
          </cell>
        </row>
        <row r="3939">
          <cell r="B3939" t="str">
            <v>哇咪魚</v>
          </cell>
          <cell r="D3939" t="str">
            <v>件/10K</v>
          </cell>
          <cell r="E3939" t="str">
            <v>欽泉</v>
          </cell>
          <cell r="F3939" t="str">
            <v>件</v>
          </cell>
        </row>
        <row r="3940">
          <cell r="B3940" t="str">
            <v>鱈斑魚丁</v>
          </cell>
          <cell r="E3940" t="str">
            <v>全國漁會</v>
          </cell>
          <cell r="F3940" t="str">
            <v>KG</v>
          </cell>
        </row>
        <row r="3941">
          <cell r="B3941" t="str">
            <v>N蛤蜊(小</v>
          </cell>
          <cell r="D3941" t="str">
            <v>小</v>
          </cell>
          <cell r="E3941" t="str">
            <v>許南進</v>
          </cell>
          <cell r="F3941" t="str">
            <v>KG</v>
          </cell>
        </row>
        <row r="3942">
          <cell r="B3942" t="str">
            <v>蛤蜊(中</v>
          </cell>
          <cell r="D3942" t="str">
            <v>中</v>
          </cell>
          <cell r="E3942" t="str">
            <v>許南進</v>
          </cell>
          <cell r="F3942" t="str">
            <v>KG</v>
          </cell>
        </row>
        <row r="3943">
          <cell r="B3943" t="str">
            <v>蛤蜊(大</v>
          </cell>
          <cell r="D3943" t="str">
            <v>大</v>
          </cell>
          <cell r="E3943" t="str">
            <v>許南進</v>
          </cell>
          <cell r="F3943" t="str">
            <v>KG</v>
          </cell>
        </row>
        <row r="3944">
          <cell r="B3944" t="str">
            <v>鯛魚片</v>
          </cell>
          <cell r="E3944" t="str">
            <v>欽泉</v>
          </cell>
          <cell r="F3944" t="str">
            <v>KG</v>
          </cell>
        </row>
        <row r="3945">
          <cell r="B3945" t="str">
            <v>鯛魚片</v>
          </cell>
          <cell r="E3945" t="str">
            <v>全國漁會</v>
          </cell>
          <cell r="F3945" t="str">
            <v>KG</v>
          </cell>
        </row>
        <row r="3946">
          <cell r="B3946" t="str">
            <v>N鯛魚片450G</v>
          </cell>
          <cell r="E3946" t="str">
            <v>欽泉</v>
          </cell>
          <cell r="F3946" t="str">
            <v>KG</v>
          </cell>
        </row>
        <row r="3947">
          <cell r="B3947" t="str">
            <v>鯛魚片450G</v>
          </cell>
          <cell r="E3947" t="str">
            <v>欽泉</v>
          </cell>
          <cell r="F3947" t="str">
            <v>包</v>
          </cell>
        </row>
        <row r="3948">
          <cell r="B3948" t="str">
            <v>鯛魚片(雙背</v>
          </cell>
          <cell r="E3948" t="str">
            <v>欽泉</v>
          </cell>
          <cell r="F3948" t="str">
            <v>KG</v>
          </cell>
        </row>
        <row r="3949">
          <cell r="B3949" t="str">
            <v>鯛魚丁</v>
          </cell>
          <cell r="D3949" t="str">
            <v>Q</v>
          </cell>
          <cell r="E3949" t="str">
            <v>安得利</v>
          </cell>
          <cell r="F3949" t="str">
            <v>KG</v>
          </cell>
        </row>
        <row r="3950">
          <cell r="B3950" t="str">
            <v>白北魚</v>
          </cell>
          <cell r="E3950" t="str">
            <v>欽泉</v>
          </cell>
          <cell r="F3950" t="str">
            <v>KG</v>
          </cell>
        </row>
        <row r="3951">
          <cell r="B3951" t="str">
            <v>白北魚9.5K</v>
          </cell>
          <cell r="D3951" t="str">
            <v>9.5KG/件</v>
          </cell>
          <cell r="E3951" t="str">
            <v>欽泉</v>
          </cell>
          <cell r="F3951" t="str">
            <v>件</v>
          </cell>
        </row>
        <row r="3952">
          <cell r="B3952" t="str">
            <v>白北片(有肚</v>
          </cell>
          <cell r="E3952" t="str">
            <v>欽泉</v>
          </cell>
          <cell r="F3952" t="str">
            <v>KG</v>
          </cell>
        </row>
        <row r="3953">
          <cell r="B3953" t="str">
            <v>白北魚(大片</v>
          </cell>
          <cell r="E3953" t="str">
            <v>欽泉</v>
          </cell>
          <cell r="F3953" t="str">
            <v>KG</v>
          </cell>
        </row>
        <row r="3954">
          <cell r="B3954" t="str">
            <v>白北片有肚5-6</v>
          </cell>
          <cell r="E3954" t="str">
            <v>欽泉</v>
          </cell>
          <cell r="F3954" t="str">
            <v>KG</v>
          </cell>
        </row>
        <row r="3955">
          <cell r="B3955" t="str">
            <v>四破魚5-6</v>
          </cell>
          <cell r="E3955" t="str">
            <v>欽泉</v>
          </cell>
          <cell r="F3955" t="str">
            <v>KG</v>
          </cell>
        </row>
        <row r="3956">
          <cell r="B3956" t="str">
            <v>巴沙魚片6-7</v>
          </cell>
          <cell r="C3956" t="str">
            <v>福國冷凍股份有限公司</v>
          </cell>
          <cell r="E3956" t="str">
            <v>欽泉</v>
          </cell>
          <cell r="F3956" t="str">
            <v>KG</v>
          </cell>
        </row>
        <row r="3957">
          <cell r="B3957" t="str">
            <v>國宴魚剖尾</v>
          </cell>
          <cell r="C3957" t="str">
            <v>福國冷凍股份有限公司</v>
          </cell>
          <cell r="E3957" t="str">
            <v>福國</v>
          </cell>
          <cell r="F3957" t="str">
            <v>KG</v>
          </cell>
        </row>
        <row r="3958">
          <cell r="B3958" t="str">
            <v>白北尾剖</v>
          </cell>
          <cell r="C3958" t="str">
            <v>福國冷凍股份有限公司</v>
          </cell>
          <cell r="E3958" t="str">
            <v>福國</v>
          </cell>
          <cell r="F3958" t="str">
            <v>KG</v>
          </cell>
        </row>
        <row r="3959">
          <cell r="B3959" t="str">
            <v>曼波魚</v>
          </cell>
          <cell r="C3959" t="str">
            <v>福國冷凍股份有限公司</v>
          </cell>
          <cell r="D3959" t="str">
            <v>包/600G</v>
          </cell>
          <cell r="E3959" t="str">
            <v>福國</v>
          </cell>
          <cell r="F3959" t="str">
            <v>KG</v>
          </cell>
        </row>
        <row r="3960">
          <cell r="B3960" t="str">
            <v>青干片</v>
          </cell>
          <cell r="E3960" t="str">
            <v>欽泉</v>
          </cell>
          <cell r="F3960" t="str">
            <v>KG</v>
          </cell>
        </row>
        <row r="3961">
          <cell r="B3961" t="str">
            <v>N青干片</v>
          </cell>
          <cell r="E3961" t="str">
            <v>小李海產</v>
          </cell>
          <cell r="F3961" t="str">
            <v>KG</v>
          </cell>
        </row>
        <row r="3962">
          <cell r="B3962" t="str">
            <v>紅魽片(大片</v>
          </cell>
          <cell r="E3962" t="str">
            <v>欽泉</v>
          </cell>
          <cell r="F3962" t="str">
            <v>KG</v>
          </cell>
        </row>
        <row r="3963">
          <cell r="B3963" t="str">
            <v>紅魽片5-6</v>
          </cell>
          <cell r="E3963" t="str">
            <v>欽泉</v>
          </cell>
          <cell r="F3963" t="str">
            <v>KG</v>
          </cell>
        </row>
        <row r="3964">
          <cell r="B3964" t="str">
            <v>青干片</v>
          </cell>
          <cell r="C3964" t="str">
            <v>展昇生鮮企業股份有限公司</v>
          </cell>
          <cell r="E3964" t="str">
            <v>展昇</v>
          </cell>
          <cell r="F3964" t="str">
            <v>KG</v>
          </cell>
        </row>
        <row r="3965">
          <cell r="B3965" t="str">
            <v>青干片(B</v>
          </cell>
          <cell r="C3965" t="str">
            <v>展昇生鮮企業股份有限公司</v>
          </cell>
          <cell r="E3965" t="str">
            <v>展昇</v>
          </cell>
          <cell r="F3965" t="str">
            <v>KG</v>
          </cell>
        </row>
        <row r="3966">
          <cell r="B3966" t="str">
            <v>N鬼頭刀8-10</v>
          </cell>
          <cell r="E3966" t="str">
            <v>佳晉</v>
          </cell>
          <cell r="F3966" t="str">
            <v>KG</v>
          </cell>
        </row>
        <row r="3967">
          <cell r="B3967" t="str">
            <v>鬼頭刀(B1</v>
          </cell>
          <cell r="C3967" t="str">
            <v>展昇生鮮企業股份有限公司</v>
          </cell>
          <cell r="E3967" t="str">
            <v>展昇</v>
          </cell>
          <cell r="F3967" t="str">
            <v>KG</v>
          </cell>
        </row>
        <row r="3968">
          <cell r="B3968" t="str">
            <v>鬼頭刀切片</v>
          </cell>
          <cell r="C3968" t="str">
            <v>展昇生鮮企業股份有限公司</v>
          </cell>
          <cell r="E3968" t="str">
            <v>展昇</v>
          </cell>
          <cell r="F3968" t="str">
            <v>KG</v>
          </cell>
        </row>
        <row r="3969">
          <cell r="B3969" t="str">
            <v>鬼頭刀片60片</v>
          </cell>
          <cell r="C3969" t="str">
            <v>展昇生鮮企業股份有限公司</v>
          </cell>
          <cell r="D3969" t="str">
            <v>件/60片/6K</v>
          </cell>
          <cell r="E3969" t="str">
            <v>展昇</v>
          </cell>
          <cell r="F3969" t="str">
            <v>KG</v>
          </cell>
        </row>
        <row r="3970">
          <cell r="B3970" t="str">
            <v>金線連10K</v>
          </cell>
          <cell r="D3970" t="str">
            <v>10K/件</v>
          </cell>
          <cell r="E3970" t="str">
            <v>欽泉</v>
          </cell>
          <cell r="F3970" t="str">
            <v>件</v>
          </cell>
        </row>
        <row r="3971">
          <cell r="B3971" t="str">
            <v>金線連</v>
          </cell>
          <cell r="E3971" t="str">
            <v>欽泉</v>
          </cell>
          <cell r="F3971" t="str">
            <v>KG</v>
          </cell>
        </row>
        <row r="3972">
          <cell r="B3972" t="str">
            <v>馬頭魚10K</v>
          </cell>
          <cell r="D3972" t="str">
            <v>5-6,件/10K</v>
          </cell>
          <cell r="E3972" t="str">
            <v>欽泉</v>
          </cell>
          <cell r="F3972" t="str">
            <v>件</v>
          </cell>
        </row>
        <row r="3973">
          <cell r="B3973" t="str">
            <v>赤筆魚5-6</v>
          </cell>
          <cell r="E3973" t="str">
            <v>欽泉</v>
          </cell>
          <cell r="F3973" t="str">
            <v>件</v>
          </cell>
        </row>
        <row r="3974">
          <cell r="B3974" t="str">
            <v>龍舌魚</v>
          </cell>
          <cell r="D3974" t="str">
            <v>5-6</v>
          </cell>
          <cell r="E3974" t="str">
            <v>欽泉</v>
          </cell>
          <cell r="F3974" t="str">
            <v>件</v>
          </cell>
        </row>
        <row r="3975">
          <cell r="B3975" t="str">
            <v>巴沙魚片10K</v>
          </cell>
          <cell r="C3975" t="str">
            <v>福國冷凍股份有限公司</v>
          </cell>
          <cell r="D3975" t="str">
            <v>5-6,件/10K</v>
          </cell>
          <cell r="E3975" t="str">
            <v>欽泉</v>
          </cell>
          <cell r="F3975" t="str">
            <v>件</v>
          </cell>
        </row>
        <row r="3976">
          <cell r="B3976" t="str">
            <v>竹午魚(排)</v>
          </cell>
          <cell r="C3976" t="str">
            <v>展昇生鮮企業股份有限公司</v>
          </cell>
          <cell r="D3976" t="str">
            <v>100片/10K/件</v>
          </cell>
          <cell r="E3976" t="str">
            <v>展昇</v>
          </cell>
          <cell r="F3976" t="str">
            <v>KG</v>
          </cell>
        </row>
        <row r="3977">
          <cell r="B3977" t="str">
            <v>龍鱈片</v>
          </cell>
          <cell r="D3977" t="str">
            <v>件/6K</v>
          </cell>
          <cell r="E3977" t="str">
            <v>欽泉</v>
          </cell>
          <cell r="F3977" t="str">
            <v>件</v>
          </cell>
        </row>
        <row r="3978">
          <cell r="B3978" t="str">
            <v>台灣鯰魚片Q</v>
          </cell>
          <cell r="E3978" t="str">
            <v>全國漁會</v>
          </cell>
          <cell r="F3978" t="str">
            <v>KG</v>
          </cell>
        </row>
        <row r="3979">
          <cell r="B3979" t="str">
            <v>鯰魚清肉丁Q</v>
          </cell>
          <cell r="C3979" t="str">
            <v>大台中食品</v>
          </cell>
          <cell r="E3979" t="str">
            <v>欽泉</v>
          </cell>
          <cell r="F3979" t="str">
            <v>KG</v>
          </cell>
          <cell r="H3979" t="str">
            <v>生產追溯-水產品</v>
          </cell>
          <cell r="I3979" t="str">
            <v>0416601583</v>
          </cell>
        </row>
        <row r="3980">
          <cell r="B3980" t="str">
            <v>紅目連10K</v>
          </cell>
          <cell r="C3980" t="str">
            <v>F</v>
          </cell>
          <cell r="D3980" t="str">
            <v>件/10KG</v>
          </cell>
          <cell r="E3980" t="str">
            <v>欽泉</v>
          </cell>
          <cell r="F3980" t="str">
            <v>件</v>
          </cell>
        </row>
        <row r="3981">
          <cell r="B3981" t="str">
            <v>紅目連5-6</v>
          </cell>
          <cell r="E3981" t="str">
            <v>欽泉</v>
          </cell>
          <cell r="F3981" t="str">
            <v>KG</v>
          </cell>
        </row>
        <row r="3982">
          <cell r="B3982" t="str">
            <v>竹筴魚10K</v>
          </cell>
          <cell r="D3982" t="str">
            <v>5-6,件/10K</v>
          </cell>
          <cell r="E3982" t="str">
            <v>欽泉</v>
          </cell>
          <cell r="F3982" t="str">
            <v>件</v>
          </cell>
        </row>
        <row r="3983">
          <cell r="B3983" t="str">
            <v>皮刀魚5-6</v>
          </cell>
          <cell r="C3983" t="str">
            <v>鑫富勝食品有限公司</v>
          </cell>
          <cell r="E3983" t="str">
            <v>欽泉</v>
          </cell>
          <cell r="F3983" t="str">
            <v>KG</v>
          </cell>
        </row>
        <row r="3984">
          <cell r="B3984" t="str">
            <v>皮刀魚10K</v>
          </cell>
          <cell r="C3984" t="str">
            <v>鑫富勝食品有限公司</v>
          </cell>
          <cell r="D3984" t="str">
            <v>5-6,件/10K</v>
          </cell>
          <cell r="E3984" t="str">
            <v>欽泉</v>
          </cell>
          <cell r="F3984" t="str">
            <v>件</v>
          </cell>
        </row>
        <row r="3985">
          <cell r="B3985" t="str">
            <v>紅目蓮</v>
          </cell>
          <cell r="C3985" t="str">
            <v>福國冷凍股份有限公司</v>
          </cell>
          <cell r="E3985" t="str">
            <v>福國</v>
          </cell>
          <cell r="F3985" t="str">
            <v>KG</v>
          </cell>
          <cell r="H3985" t="str">
            <v>生產追溯-水產品</v>
          </cell>
          <cell r="I3985" t="str">
            <v>0716600205</v>
          </cell>
        </row>
        <row r="3986">
          <cell r="B3986" t="str">
            <v>竹莢魚5-6</v>
          </cell>
          <cell r="C3986" t="str">
            <v>鑫富勝食品有限公司</v>
          </cell>
          <cell r="E3986" t="str">
            <v>欽泉</v>
          </cell>
          <cell r="F3986" t="str">
            <v>KG</v>
          </cell>
        </row>
        <row r="3987">
          <cell r="B3987" t="str">
            <v>曼波魚</v>
          </cell>
          <cell r="E3987" t="str">
            <v>欽泉</v>
          </cell>
          <cell r="F3987" t="str">
            <v>KG</v>
          </cell>
        </row>
        <row r="3988">
          <cell r="B3988" t="str">
            <v>竹筴魚</v>
          </cell>
          <cell r="C3988" t="str">
            <v>展昇生鮮企業股份有限公司</v>
          </cell>
          <cell r="E3988" t="str">
            <v>展昇</v>
          </cell>
          <cell r="F3988" t="str">
            <v>KG</v>
          </cell>
        </row>
        <row r="3989">
          <cell r="B3989" t="str">
            <v>紅皮刀丁</v>
          </cell>
          <cell r="C3989" t="str">
            <v>中華民國全國漁會</v>
          </cell>
          <cell r="E3989" t="str">
            <v>全國漁會</v>
          </cell>
          <cell r="F3989" t="str">
            <v>KG</v>
          </cell>
        </row>
        <row r="3990">
          <cell r="B3990" t="str">
            <v>水鯊片6-7</v>
          </cell>
          <cell r="C3990" t="str">
            <v>福國冷凍股份有限公司</v>
          </cell>
          <cell r="E3990" t="str">
            <v>欽泉</v>
          </cell>
          <cell r="F3990" t="str">
            <v>KG</v>
          </cell>
        </row>
        <row r="3991">
          <cell r="B3991" t="str">
            <v>水鯊片5-6</v>
          </cell>
          <cell r="C3991" t="str">
            <v>福國冷凍股份有限公司</v>
          </cell>
          <cell r="D3991" t="str">
            <v>件/10KG</v>
          </cell>
          <cell r="E3991" t="str">
            <v>欽泉</v>
          </cell>
          <cell r="F3991" t="str">
            <v>件</v>
          </cell>
        </row>
        <row r="3992">
          <cell r="B3992" t="str">
            <v>水鯊片6-7</v>
          </cell>
          <cell r="C3992" t="str">
            <v>福國冷凍股份有限公司</v>
          </cell>
          <cell r="E3992" t="str">
            <v>福國</v>
          </cell>
          <cell r="F3992" t="str">
            <v>KG</v>
          </cell>
          <cell r="H3992" t="str">
            <v>生產追溯-水產品</v>
          </cell>
          <cell r="I3992" t="str">
            <v>0716600205</v>
          </cell>
        </row>
        <row r="3993">
          <cell r="B3993" t="str">
            <v>鯊魚丁</v>
          </cell>
          <cell r="C3993" t="str">
            <v>金澤冷凍水產有限公司</v>
          </cell>
          <cell r="E3993" t="str">
            <v>欽泉</v>
          </cell>
          <cell r="F3993" t="str">
            <v>KG</v>
          </cell>
        </row>
        <row r="3994">
          <cell r="B3994" t="str">
            <v>水鯊片5-6</v>
          </cell>
          <cell r="C3994" t="str">
            <v>福國冷凍股份有限公司</v>
          </cell>
          <cell r="E3994" t="str">
            <v>福國</v>
          </cell>
          <cell r="F3994" t="str">
            <v>KG</v>
          </cell>
          <cell r="H3994" t="str">
            <v>生產追溯-水產品</v>
          </cell>
          <cell r="I3994" t="str">
            <v>0716600205</v>
          </cell>
        </row>
        <row r="3995">
          <cell r="B3995" t="str">
            <v>水鯊丁(不包冰</v>
          </cell>
          <cell r="C3995" t="str">
            <v>展昇生鮮企業股份有限公司</v>
          </cell>
          <cell r="E3995" t="str">
            <v>展昇</v>
          </cell>
          <cell r="F3995" t="str">
            <v>KG</v>
          </cell>
          <cell r="H3995" t="str">
            <v>CAS台灣優良農產品</v>
          </cell>
          <cell r="I3995">
            <v>134714</v>
          </cell>
        </row>
        <row r="3996">
          <cell r="B3996" t="str">
            <v>水鯊片100片</v>
          </cell>
          <cell r="C3996" t="str">
            <v>展昇生鮮企業股份有限公司</v>
          </cell>
          <cell r="E3996" t="str">
            <v>展昇</v>
          </cell>
          <cell r="F3996" t="str">
            <v>KG</v>
          </cell>
          <cell r="H3996" t="str">
            <v>CAS台灣優良農產品</v>
          </cell>
          <cell r="I3996">
            <v>134713</v>
          </cell>
        </row>
        <row r="3997">
          <cell r="B3997" t="str">
            <v>鯊魚片5-6</v>
          </cell>
          <cell r="C3997" t="str">
            <v>福國冷凍股份有限公司</v>
          </cell>
          <cell r="E3997" t="str">
            <v>欽泉</v>
          </cell>
          <cell r="F3997" t="str">
            <v>KG</v>
          </cell>
        </row>
        <row r="3998">
          <cell r="B3998" t="str">
            <v>水鯊片</v>
          </cell>
          <cell r="C3998" t="str">
            <v>福國冷凍股份有限公司</v>
          </cell>
          <cell r="E3998" t="str">
            <v>欽泉</v>
          </cell>
          <cell r="F3998" t="str">
            <v>KG</v>
          </cell>
        </row>
        <row r="3999">
          <cell r="B3999" t="str">
            <v>台灣鯰魚丁Q</v>
          </cell>
          <cell r="E3999" t="str">
            <v>全國漁會</v>
          </cell>
          <cell r="F3999" t="str">
            <v>KG</v>
          </cell>
        </row>
        <row r="4000">
          <cell r="B4000" t="str">
            <v>強匠旗魚丁</v>
          </cell>
          <cell r="E4000" t="str">
            <v>現購</v>
          </cell>
          <cell r="F4000" t="str">
            <v>KG</v>
          </cell>
        </row>
        <row r="4001">
          <cell r="B4001" t="str">
            <v>鮪魚丁</v>
          </cell>
          <cell r="E4001" t="str">
            <v>欽泉</v>
          </cell>
          <cell r="F4001" t="str">
            <v>KG</v>
          </cell>
        </row>
        <row r="4002">
          <cell r="B4002" t="str">
            <v>N石喬魚丁</v>
          </cell>
          <cell r="D4002" t="str">
            <v>Q</v>
          </cell>
          <cell r="E4002" t="str">
            <v>安得利</v>
          </cell>
          <cell r="F4002" t="str">
            <v>KG</v>
          </cell>
        </row>
        <row r="4003">
          <cell r="B4003" t="str">
            <v>生干貝</v>
          </cell>
          <cell r="D4003" t="str">
            <v>1k/1包</v>
          </cell>
          <cell r="E4003" t="str">
            <v>詹益銘</v>
          </cell>
          <cell r="F4003" t="str">
            <v>KG</v>
          </cell>
        </row>
        <row r="4004">
          <cell r="B4004" t="str">
            <v>生干貝(大</v>
          </cell>
          <cell r="D4004" t="str">
            <v>1K/1包</v>
          </cell>
          <cell r="E4004" t="str">
            <v>詹益銘</v>
          </cell>
          <cell r="F4004" t="str">
            <v>KG</v>
          </cell>
        </row>
        <row r="4005">
          <cell r="B4005" t="str">
            <v>生干貝(2.3K</v>
          </cell>
          <cell r="D4005" t="str">
            <v>盒/2.3K</v>
          </cell>
          <cell r="E4005" t="str">
            <v>欽泉</v>
          </cell>
          <cell r="F4005" t="str">
            <v>KG</v>
          </cell>
        </row>
        <row r="4006">
          <cell r="B4006" t="str">
            <v>生干貝1K</v>
          </cell>
          <cell r="D4006" t="str">
            <v>盒/1K</v>
          </cell>
          <cell r="E4006" t="str">
            <v>現購王哥</v>
          </cell>
          <cell r="F4006" t="str">
            <v>KG</v>
          </cell>
        </row>
        <row r="4007">
          <cell r="B4007" t="str">
            <v>生干貝</v>
          </cell>
          <cell r="D4007" t="str">
            <v>1K/盒</v>
          </cell>
          <cell r="E4007" t="str">
            <v>欽泉</v>
          </cell>
          <cell r="F4007" t="str">
            <v>KG</v>
          </cell>
        </row>
        <row r="4008">
          <cell r="B4008" t="str">
            <v>鱸魚</v>
          </cell>
          <cell r="C4008" t="str">
            <v>中壢漁市場</v>
          </cell>
          <cell r="E4008" t="str">
            <v>欽泉</v>
          </cell>
          <cell r="F4008" t="str">
            <v>KG</v>
          </cell>
        </row>
        <row r="4009">
          <cell r="B4009" t="str">
            <v>鱸魚(對半切</v>
          </cell>
          <cell r="C4009" t="str">
            <v>中壢漁市場</v>
          </cell>
          <cell r="E4009" t="str">
            <v>欽泉</v>
          </cell>
          <cell r="F4009" t="str">
            <v>KG</v>
          </cell>
        </row>
        <row r="4010">
          <cell r="B4010" t="str">
            <v>金目鱸魚清肉</v>
          </cell>
          <cell r="D4010" t="str">
            <v>片/300-400G</v>
          </cell>
          <cell r="E4010" t="str">
            <v>全國漁會</v>
          </cell>
          <cell r="F4010" t="str">
            <v>KG</v>
          </cell>
        </row>
        <row r="4011">
          <cell r="B4011" t="str">
            <v>金目鱸魚丁</v>
          </cell>
          <cell r="D4011" t="str">
            <v>件/12K</v>
          </cell>
          <cell r="E4011" t="str">
            <v>全國漁會</v>
          </cell>
          <cell r="F4011" t="str">
            <v>KG</v>
          </cell>
        </row>
        <row r="4012">
          <cell r="B4012" t="str">
            <v>金目鱸魚片</v>
          </cell>
          <cell r="D4012" t="str">
            <v>片100-120G</v>
          </cell>
          <cell r="E4012" t="str">
            <v>全國漁會</v>
          </cell>
          <cell r="F4012" t="str">
            <v>KG</v>
          </cell>
        </row>
        <row r="4013">
          <cell r="B4013" t="str">
            <v>金目鱸魚</v>
          </cell>
          <cell r="D4013" t="str">
            <v>三去,500-800</v>
          </cell>
          <cell r="E4013" t="str">
            <v>全國漁會</v>
          </cell>
          <cell r="F4013" t="str">
            <v>KG</v>
          </cell>
        </row>
        <row r="4014">
          <cell r="B4014" t="str">
            <v>鱸魚丁</v>
          </cell>
          <cell r="D4014" t="str">
            <v>產履</v>
          </cell>
          <cell r="E4014" t="str">
            <v>安得利</v>
          </cell>
          <cell r="F4014" t="str">
            <v>KG</v>
          </cell>
        </row>
        <row r="4015">
          <cell r="B4015" t="str">
            <v>鱸魚清肉</v>
          </cell>
          <cell r="E4015" t="str">
            <v>全國漁會</v>
          </cell>
          <cell r="F4015" t="str">
            <v>KG</v>
          </cell>
        </row>
        <row r="4016">
          <cell r="B4016" t="str">
            <v>剝皮魚</v>
          </cell>
          <cell r="C4016" t="str">
            <v>中壢漁市場</v>
          </cell>
          <cell r="E4016" t="str">
            <v>欽泉</v>
          </cell>
          <cell r="F4016" t="str">
            <v>KG</v>
          </cell>
        </row>
        <row r="4017">
          <cell r="B4017" t="str">
            <v>剝皮魚(現流</v>
          </cell>
          <cell r="C4017" t="str">
            <v>中壢漁市場</v>
          </cell>
          <cell r="E4017" t="str">
            <v>欽泉</v>
          </cell>
          <cell r="F4017" t="str">
            <v>KG</v>
          </cell>
        </row>
        <row r="4018">
          <cell r="B4018" t="str">
            <v>剝皮魚6-7</v>
          </cell>
          <cell r="C4018" t="str">
            <v>中壢漁市場</v>
          </cell>
          <cell r="E4018" t="str">
            <v>欽泉</v>
          </cell>
          <cell r="F4018" t="str">
            <v>KG</v>
          </cell>
        </row>
        <row r="4019">
          <cell r="B4019" t="str">
            <v>剝皮魚切片</v>
          </cell>
          <cell r="C4019" t="str">
            <v>中壢漁市場</v>
          </cell>
          <cell r="E4019" t="str">
            <v>欽泉</v>
          </cell>
          <cell r="F4019" t="str">
            <v>KG</v>
          </cell>
        </row>
        <row r="4020">
          <cell r="B4020" t="str">
            <v>剝皮魚</v>
          </cell>
          <cell r="C4020" t="str">
            <v>福國冷凍股份有限公司</v>
          </cell>
          <cell r="D4020" t="str">
            <v>700-1000</v>
          </cell>
          <cell r="E4020" t="str">
            <v>福國</v>
          </cell>
          <cell r="F4020" t="str">
            <v>KG</v>
          </cell>
        </row>
        <row r="4021">
          <cell r="B4021" t="str">
            <v>安康魚10K</v>
          </cell>
          <cell r="D4021" t="str">
            <v>10K/件</v>
          </cell>
          <cell r="E4021" t="str">
            <v>欽泉</v>
          </cell>
          <cell r="F4021" t="str">
            <v>件</v>
          </cell>
        </row>
        <row r="4022">
          <cell r="B4022" t="str">
            <v>安康魚</v>
          </cell>
          <cell r="E4022" t="str">
            <v>欽泉</v>
          </cell>
          <cell r="F4022" t="str">
            <v>KG</v>
          </cell>
        </row>
        <row r="4023">
          <cell r="B4023" t="str">
            <v>安康魚排60G</v>
          </cell>
          <cell r="E4023" t="str">
            <v>欽泉</v>
          </cell>
          <cell r="F4023" t="str">
            <v>份</v>
          </cell>
        </row>
        <row r="4024">
          <cell r="B4024" t="str">
            <v>N安康魚丁</v>
          </cell>
          <cell r="C4024" t="str">
            <v>安得利食品股份有限公司</v>
          </cell>
          <cell r="E4024" t="str">
            <v>安得利</v>
          </cell>
          <cell r="F4024" t="str">
            <v>KG</v>
          </cell>
        </row>
        <row r="4025">
          <cell r="B4025" t="str">
            <v>N安康魚5-6</v>
          </cell>
          <cell r="C4025" t="str">
            <v>福國冷凍股份有限公司</v>
          </cell>
          <cell r="E4025" t="str">
            <v>福國</v>
          </cell>
          <cell r="F4025" t="str">
            <v>KG</v>
          </cell>
        </row>
        <row r="4026">
          <cell r="B4026" t="str">
            <v>N安康魚6-7</v>
          </cell>
          <cell r="C4026" t="str">
            <v>福國冷凍股份有限公司</v>
          </cell>
          <cell r="E4026" t="str">
            <v>福國</v>
          </cell>
          <cell r="F4026" t="str">
            <v>KG</v>
          </cell>
        </row>
        <row r="4027">
          <cell r="B4027" t="str">
            <v>安康魚丁</v>
          </cell>
          <cell r="C4027" t="str">
            <v>中華民國全國漁會</v>
          </cell>
          <cell r="E4027" t="str">
            <v>全國漁會</v>
          </cell>
          <cell r="F4027" t="str">
            <v>KG</v>
          </cell>
        </row>
        <row r="4028">
          <cell r="B4028" t="str">
            <v>水針魚10K</v>
          </cell>
          <cell r="C4028" t="str">
            <v>鑫富勝食品有限公司</v>
          </cell>
          <cell r="D4028" t="str">
            <v>10K/件</v>
          </cell>
          <cell r="E4028" t="str">
            <v>欽泉</v>
          </cell>
          <cell r="F4028" t="str">
            <v>件</v>
          </cell>
        </row>
        <row r="4029">
          <cell r="B4029" t="str">
            <v>水針魚5-6</v>
          </cell>
          <cell r="C4029" t="str">
            <v>鑫富勝食品有限公司</v>
          </cell>
          <cell r="E4029" t="str">
            <v>欽泉</v>
          </cell>
          <cell r="F4029" t="str">
            <v>KG</v>
          </cell>
        </row>
        <row r="4030">
          <cell r="B4030" t="str">
            <v>N水針魚</v>
          </cell>
          <cell r="E4030" t="str">
            <v>小李海產</v>
          </cell>
          <cell r="F4030" t="str">
            <v>KG</v>
          </cell>
        </row>
        <row r="4031">
          <cell r="B4031" t="str">
            <v>石鱸魚</v>
          </cell>
          <cell r="E4031" t="str">
            <v>欽泉</v>
          </cell>
          <cell r="F4031" t="str">
            <v>件</v>
          </cell>
        </row>
        <row r="4032">
          <cell r="B4032" t="str">
            <v>魚卵卷</v>
          </cell>
          <cell r="C4032" t="str">
            <v>中華食品實業股份有限公司</v>
          </cell>
          <cell r="E4032" t="str">
            <v>品豐</v>
          </cell>
          <cell r="F4032" t="str">
            <v>KG</v>
          </cell>
        </row>
        <row r="4033">
          <cell r="B4033" t="str">
            <v>生干貝(特小</v>
          </cell>
          <cell r="D4033" t="str">
            <v>1K/包</v>
          </cell>
          <cell r="E4033" t="str">
            <v>詹益銘</v>
          </cell>
          <cell r="F4033" t="str">
            <v>包</v>
          </cell>
        </row>
        <row r="4034">
          <cell r="B4034" t="str">
            <v>N魚卵卷CAS</v>
          </cell>
          <cell r="E4034" t="str">
            <v>祥亮</v>
          </cell>
          <cell r="F4034" t="str">
            <v>KG</v>
          </cell>
        </row>
        <row r="4035">
          <cell r="B4035" t="str">
            <v>熟大章</v>
          </cell>
          <cell r="E4035" t="str">
            <v>欽泉</v>
          </cell>
          <cell r="F4035" t="str">
            <v>KG</v>
          </cell>
        </row>
        <row r="4036">
          <cell r="B4036" t="str">
            <v>AB蝦(6入</v>
          </cell>
          <cell r="D4036" t="str">
            <v>6尾/盒</v>
          </cell>
          <cell r="E4036" t="str">
            <v>欽泉</v>
          </cell>
          <cell r="F4036" t="str">
            <v>盒</v>
          </cell>
        </row>
        <row r="4037">
          <cell r="B4037" t="str">
            <v>飛扁魚片Q</v>
          </cell>
          <cell r="D4037" t="str">
            <v>70-80G</v>
          </cell>
          <cell r="E4037" t="str">
            <v>全國漁會</v>
          </cell>
          <cell r="F4037" t="str">
            <v>KG</v>
          </cell>
        </row>
        <row r="4038">
          <cell r="B4038" t="str">
            <v>飛扁魚丁Q</v>
          </cell>
          <cell r="D4038" t="str">
            <v/>
          </cell>
          <cell r="E4038" t="str">
            <v>全國漁會</v>
          </cell>
          <cell r="F4038" t="str">
            <v>KG</v>
          </cell>
        </row>
        <row r="4039">
          <cell r="B4039" t="str">
            <v>冷凍魷魚圈(珍</v>
          </cell>
          <cell r="C4039" t="str">
            <v>新和興海洋企業股份有限公司</v>
          </cell>
          <cell r="D4039" t="str">
            <v>1.5K/包</v>
          </cell>
          <cell r="E4039" t="str">
            <v>品豐</v>
          </cell>
          <cell r="F4039" t="str">
            <v>包</v>
          </cell>
        </row>
        <row r="4040">
          <cell r="B4040" t="str">
            <v>珍珍串燒魷魚</v>
          </cell>
          <cell r="D4040" t="str">
            <v>支/約150G</v>
          </cell>
          <cell r="E4040" t="str">
            <v>珍珍</v>
          </cell>
          <cell r="F4040" t="str">
            <v>支</v>
          </cell>
        </row>
        <row r="4041">
          <cell r="B4041" t="str">
            <v>AB蝦(24盒</v>
          </cell>
          <cell r="D4041" t="str">
            <v>件/24盒</v>
          </cell>
          <cell r="E4041" t="str">
            <v>欽泉</v>
          </cell>
          <cell r="F4041" t="str">
            <v>件</v>
          </cell>
        </row>
        <row r="4042">
          <cell r="B4042" t="str">
            <v>琵琶蝦</v>
          </cell>
          <cell r="E4042" t="str">
            <v>欽泉</v>
          </cell>
          <cell r="F4042" t="str">
            <v>份</v>
          </cell>
        </row>
        <row r="4043">
          <cell r="B4043" t="str">
            <v>桂冠黃金魚蛋</v>
          </cell>
          <cell r="C4043" t="str">
            <v>桂冠實業股份有限公司</v>
          </cell>
          <cell r="D4043" t="str">
            <v>盒/120G</v>
          </cell>
          <cell r="E4043" t="str">
            <v>桂冠</v>
          </cell>
          <cell r="F4043" t="str">
            <v>盒</v>
          </cell>
        </row>
        <row r="4044">
          <cell r="B4044" t="str">
            <v>N裹粉鮭魚棒40G</v>
          </cell>
          <cell r="C4044" t="str">
            <v>安得利食品股份有限公司</v>
          </cell>
          <cell r="D4044" t="str">
            <v>HACCP</v>
          </cell>
          <cell r="E4044" t="str">
            <v>安得利</v>
          </cell>
          <cell r="F4044" t="str">
            <v>KG</v>
          </cell>
        </row>
        <row r="4045">
          <cell r="B4045" t="str">
            <v>展昇旗魚排60G</v>
          </cell>
          <cell r="E4045" t="str">
            <v>欽泉</v>
          </cell>
          <cell r="F4045" t="str">
            <v>片</v>
          </cell>
        </row>
        <row r="4046">
          <cell r="B4046" t="str">
            <v>御師父魚排60G</v>
          </cell>
          <cell r="E4046" t="str">
            <v>欽泉</v>
          </cell>
          <cell r="F4046" t="str">
            <v>份</v>
          </cell>
        </row>
        <row r="4047">
          <cell r="B4047" t="str">
            <v>御師父魚排60G</v>
          </cell>
          <cell r="C4047" t="str">
            <v>展昇生鮮企業股份有限公司</v>
          </cell>
          <cell r="E4047" t="str">
            <v>展昇</v>
          </cell>
          <cell r="F4047" t="str">
            <v>份</v>
          </cell>
          <cell r="H4047" t="str">
            <v>CAS台灣優良農產品</v>
          </cell>
          <cell r="I4047">
            <v>134702</v>
          </cell>
        </row>
        <row r="4048">
          <cell r="B4048" t="str">
            <v>N香酥虱目魚排60</v>
          </cell>
          <cell r="D4048" t="str">
            <v>100片/6K</v>
          </cell>
          <cell r="E4048" t="str">
            <v>復進</v>
          </cell>
          <cell r="F4048" t="str">
            <v>KG</v>
          </cell>
        </row>
        <row r="4049">
          <cell r="B4049" t="str">
            <v>御師傅香酥魚排</v>
          </cell>
          <cell r="C4049" t="str">
            <v>展昇生鮮企業股份有限公司</v>
          </cell>
          <cell r="D4049" t="str">
            <v>件/6K</v>
          </cell>
          <cell r="E4049" t="str">
            <v>展昇</v>
          </cell>
          <cell r="F4049" t="str">
            <v>份</v>
          </cell>
        </row>
        <row r="4050">
          <cell r="B4050" t="str">
            <v>御師父魚排75G</v>
          </cell>
          <cell r="D4050" t="str">
            <v>件/6K</v>
          </cell>
          <cell r="E4050" t="str">
            <v>展昇</v>
          </cell>
          <cell r="F4050" t="str">
            <v>片</v>
          </cell>
        </row>
        <row r="4051">
          <cell r="B4051" t="str">
            <v>N香酥虱目魚排60</v>
          </cell>
          <cell r="D4051" t="str">
            <v>100片/6K</v>
          </cell>
          <cell r="E4051" t="str">
            <v>欽泉</v>
          </cell>
          <cell r="F4051" t="str">
            <v>片</v>
          </cell>
        </row>
        <row r="4052">
          <cell r="B4052" t="str">
            <v>N香酥虱目魚排75</v>
          </cell>
          <cell r="D4052" t="str">
            <v>80片/6K</v>
          </cell>
          <cell r="E4052" t="str">
            <v>欽泉</v>
          </cell>
          <cell r="F4052" t="str">
            <v>片</v>
          </cell>
        </row>
        <row r="4053">
          <cell r="B4053" t="str">
            <v>一口味鮮魚排60</v>
          </cell>
          <cell r="D4053" t="str">
            <v>100片/6K</v>
          </cell>
          <cell r="E4053" t="str">
            <v>展昇</v>
          </cell>
          <cell r="F4053" t="str">
            <v>KG</v>
          </cell>
        </row>
        <row r="4054">
          <cell r="B4054" t="str">
            <v>一口味鮮魚排75</v>
          </cell>
          <cell r="D4054" t="str">
            <v>80片/6K</v>
          </cell>
          <cell r="E4054" t="str">
            <v>展昇</v>
          </cell>
          <cell r="F4054" t="str">
            <v>KG</v>
          </cell>
        </row>
        <row r="4055">
          <cell r="B4055" t="str">
            <v>金讚魚排60片</v>
          </cell>
          <cell r="D4055" t="str">
            <v>60片/6K</v>
          </cell>
          <cell r="E4055" t="str">
            <v>展昇</v>
          </cell>
          <cell r="F4055" t="str">
            <v>片</v>
          </cell>
        </row>
        <row r="4056">
          <cell r="B4056" t="str">
            <v>強匠鱈魚排</v>
          </cell>
          <cell r="E4056" t="str">
            <v>現購</v>
          </cell>
          <cell r="F4056" t="str">
            <v>KG</v>
          </cell>
        </row>
        <row r="4057">
          <cell r="B4057" t="str">
            <v>強匠調理鱈魚排</v>
          </cell>
          <cell r="C4057" t="str">
            <v>強匠冷凍食品股份有限公司</v>
          </cell>
          <cell r="D4057" t="str">
            <v>箱/6KG/80入</v>
          </cell>
          <cell r="E4057" t="str">
            <v>現購</v>
          </cell>
          <cell r="F4057" t="str">
            <v>KG</v>
          </cell>
        </row>
        <row r="4058">
          <cell r="B4058" t="str">
            <v>鮪魚排60G</v>
          </cell>
          <cell r="C4058" t="str">
            <v>匯永</v>
          </cell>
          <cell r="D4058" t="str">
            <v>100入/箱</v>
          </cell>
          <cell r="E4058" t="str">
            <v>巨富</v>
          </cell>
          <cell r="F4058" t="str">
            <v>箱</v>
          </cell>
          <cell r="H4058" t="str">
            <v>CAS台灣優良農產品</v>
          </cell>
          <cell r="I4058" t="str">
            <v>132214</v>
          </cell>
        </row>
        <row r="4059">
          <cell r="B4059" t="str">
            <v>鮪魚排75G</v>
          </cell>
          <cell r="C4059" t="str">
            <v>匯永</v>
          </cell>
          <cell r="D4059" t="str">
            <v>80入/箱</v>
          </cell>
          <cell r="E4059" t="str">
            <v>巨富</v>
          </cell>
          <cell r="F4059" t="str">
            <v>箱</v>
          </cell>
          <cell r="H4059" t="str">
            <v>CAS台灣優良農產品</v>
          </cell>
          <cell r="I4059" t="str">
            <v>132214</v>
          </cell>
        </row>
        <row r="4060">
          <cell r="B4060" t="str">
            <v>黑輪CAS</v>
          </cell>
          <cell r="C4060" t="str">
            <v>如記食品有限公司</v>
          </cell>
          <cell r="D4060" t="str">
            <v>3K/包</v>
          </cell>
          <cell r="E4060" t="str">
            <v>巨富</v>
          </cell>
          <cell r="F4060" t="str">
            <v>包</v>
          </cell>
          <cell r="H4060" t="str">
            <v>CAS台灣優良農產品</v>
          </cell>
          <cell r="I4060" t="str">
            <v>026704</v>
          </cell>
        </row>
        <row r="4061">
          <cell r="B4061" t="str">
            <v>黑輪片CAS</v>
          </cell>
          <cell r="C4061" t="str">
            <v>如記食品有限公司</v>
          </cell>
          <cell r="D4061" t="str">
            <v>3K/包</v>
          </cell>
          <cell r="E4061" t="str">
            <v>巨富</v>
          </cell>
          <cell r="F4061" t="str">
            <v>包</v>
          </cell>
          <cell r="H4061" t="str">
            <v>CAS台灣優良農產品</v>
          </cell>
          <cell r="I4061" t="str">
            <v>026704</v>
          </cell>
        </row>
        <row r="4062">
          <cell r="B4062" t="str">
            <v>小黑輪CAS</v>
          </cell>
          <cell r="C4062" t="str">
            <v>如記食品有限公司</v>
          </cell>
          <cell r="D4062" t="str">
            <v>3K/包</v>
          </cell>
          <cell r="E4062" t="str">
            <v>巨富</v>
          </cell>
          <cell r="F4062" t="str">
            <v>包</v>
          </cell>
          <cell r="H4062" t="str">
            <v>CAS台灣優良農產品</v>
          </cell>
          <cell r="I4062" t="str">
            <v>026704</v>
          </cell>
        </row>
        <row r="4063">
          <cell r="B4063" t="str">
            <v>N高麗菜捲CAS</v>
          </cell>
          <cell r="C4063" t="str">
            <v>如記</v>
          </cell>
          <cell r="D4063" t="str">
            <v>50g*60條</v>
          </cell>
          <cell r="E4063" t="str">
            <v>巨富</v>
          </cell>
          <cell r="F4063" t="str">
            <v>條</v>
          </cell>
          <cell r="H4063" t="str">
            <v>CAS台灣優良農產品</v>
          </cell>
          <cell r="I4063" t="str">
            <v>026705</v>
          </cell>
        </row>
        <row r="4064">
          <cell r="B4064" t="str">
            <v>魷魚排60G(什錦</v>
          </cell>
          <cell r="E4064" t="str">
            <v>家騏</v>
          </cell>
          <cell r="F4064" t="str">
            <v>片</v>
          </cell>
        </row>
        <row r="4065">
          <cell r="B4065" t="str">
            <v>蒸香瓜仔魚75G</v>
          </cell>
          <cell r="E4065" t="str">
            <v>家騏</v>
          </cell>
          <cell r="F4065" t="str">
            <v>片</v>
          </cell>
        </row>
        <row r="4066">
          <cell r="B4066" t="str">
            <v>喜相逢(公</v>
          </cell>
          <cell r="C4066" t="str">
            <v>福國冷凍股份有限公司</v>
          </cell>
          <cell r="D4066" t="str">
            <v>箱/6KG</v>
          </cell>
          <cell r="E4066" t="str">
            <v>福國</v>
          </cell>
          <cell r="F4066" t="str">
            <v>KG</v>
          </cell>
        </row>
        <row r="4067">
          <cell r="B4067" t="str">
            <v>喜相逢(母M</v>
          </cell>
          <cell r="C4067" t="str">
            <v>福國冷凍股份有限公司</v>
          </cell>
          <cell r="D4067" t="str">
            <v>箱/6KG</v>
          </cell>
          <cell r="E4067" t="str">
            <v>福國</v>
          </cell>
          <cell r="F4067" t="str">
            <v>KG</v>
          </cell>
        </row>
        <row r="4068">
          <cell r="B4068" t="str">
            <v>魷魚排60G(源</v>
          </cell>
          <cell r="C4068" t="str">
            <v>源鴻億食品有限公司</v>
          </cell>
          <cell r="D4068" t="str">
            <v>箱/100入</v>
          </cell>
          <cell r="E4068" t="str">
            <v>現購</v>
          </cell>
          <cell r="F4068" t="str">
            <v>片</v>
          </cell>
          <cell r="H4068" t="str">
            <v>CAS台灣優良農產品</v>
          </cell>
          <cell r="I4068" t="str">
            <v>028807</v>
          </cell>
        </row>
        <row r="4069">
          <cell r="B4069" t="str">
            <v>獅子頭</v>
          </cell>
          <cell r="D4069" t="str">
            <v>30g/100粒</v>
          </cell>
          <cell r="E4069" t="str">
            <v>現購</v>
          </cell>
          <cell r="F4069" t="str">
            <v>包</v>
          </cell>
        </row>
        <row r="4070">
          <cell r="B4070" t="str">
            <v>什錦蝦排60G</v>
          </cell>
          <cell r="C4070" t="str">
            <v>源鴻億食品有限公司</v>
          </cell>
          <cell r="D4070" t="str">
            <v>100入/箱</v>
          </cell>
          <cell r="E4070" t="str">
            <v>祥亮</v>
          </cell>
          <cell r="F4070" t="str">
            <v>片</v>
          </cell>
        </row>
        <row r="4071">
          <cell r="B4071" t="str">
            <v>強匠裹粉魚排</v>
          </cell>
          <cell r="C4071" t="str">
            <v>強匠冷凍食品股份有限公司</v>
          </cell>
          <cell r="D4071" t="str">
            <v>箱/6KG</v>
          </cell>
          <cell r="E4071" t="str">
            <v>現購</v>
          </cell>
          <cell r="F4071" t="str">
            <v>KG</v>
          </cell>
        </row>
        <row r="4072">
          <cell r="B4072" t="str">
            <v>得利魚排60G(安</v>
          </cell>
          <cell r="C4072" t="str">
            <v>安得利食品股份有限公司</v>
          </cell>
          <cell r="D4072" t="str">
            <v>HACCP</v>
          </cell>
          <cell r="E4072" t="str">
            <v>安得利</v>
          </cell>
          <cell r="F4072" t="str">
            <v>片</v>
          </cell>
        </row>
        <row r="4073">
          <cell r="B4073" t="str">
            <v>大比目魚(現切</v>
          </cell>
          <cell r="C4073" t="str">
            <v>福國冷凍股份有限公司</v>
          </cell>
          <cell r="E4073" t="str">
            <v>欽泉</v>
          </cell>
          <cell r="F4073" t="str">
            <v>KG</v>
          </cell>
        </row>
        <row r="4074">
          <cell r="B4074" t="str">
            <v>日式鱈魚排60G</v>
          </cell>
          <cell r="D4074" t="str">
            <v>100片/箱</v>
          </cell>
          <cell r="E4074" t="str">
            <v>現購</v>
          </cell>
          <cell r="F4074" t="str">
            <v>片</v>
          </cell>
        </row>
        <row r="4075">
          <cell r="B4075" t="str">
            <v>N強匠裹粉魚排</v>
          </cell>
          <cell r="C4075" t="str">
            <v>強匠冷凍食品股份有限公司</v>
          </cell>
          <cell r="D4075" t="str">
            <v>約70片</v>
          </cell>
          <cell r="E4075" t="str">
            <v>祥亮</v>
          </cell>
          <cell r="F4075" t="str">
            <v>箱</v>
          </cell>
        </row>
        <row r="4076">
          <cell r="B4076" t="str">
            <v>旗魚排60G(安</v>
          </cell>
          <cell r="C4076" t="str">
            <v>安得利食品股份有限公司</v>
          </cell>
          <cell r="D4076" t="str">
            <v>6K/100片</v>
          </cell>
          <cell r="E4076" t="str">
            <v>安得利</v>
          </cell>
          <cell r="F4076" t="str">
            <v>片</v>
          </cell>
        </row>
        <row r="4077">
          <cell r="B4077" t="str">
            <v>N鱈香魚排75G</v>
          </cell>
          <cell r="C4077" t="str">
            <v>丸楊食品有限公司</v>
          </cell>
          <cell r="D4077" t="str">
            <v>80入</v>
          </cell>
          <cell r="E4077" t="str">
            <v>祥亮</v>
          </cell>
          <cell r="F4077" t="str">
            <v>片</v>
          </cell>
        </row>
        <row r="4078">
          <cell r="B4078" t="str">
            <v>虱目魚排60G</v>
          </cell>
          <cell r="C4078" t="str">
            <v>中華民國全國漁會</v>
          </cell>
          <cell r="D4078" t="str">
            <v>6k/箱</v>
          </cell>
          <cell r="E4078" t="str">
            <v>全國漁會</v>
          </cell>
          <cell r="F4078" t="str">
            <v>片</v>
          </cell>
          <cell r="H4078" t="str">
            <v>生產追溯-水產品</v>
          </cell>
          <cell r="I4078" t="str">
            <v>0113600046</v>
          </cell>
        </row>
        <row r="4079">
          <cell r="B4079" t="str">
            <v>虱目魚排75G</v>
          </cell>
          <cell r="C4079" t="str">
            <v>中華民國全國漁會</v>
          </cell>
          <cell r="D4079" t="str">
            <v>6k/箱</v>
          </cell>
          <cell r="E4079" t="str">
            <v>全國漁會</v>
          </cell>
          <cell r="F4079" t="str">
            <v>片</v>
          </cell>
          <cell r="H4079" t="str">
            <v>生產追溯-水產品</v>
          </cell>
          <cell r="I4079" t="str">
            <v>0113600046</v>
          </cell>
        </row>
        <row r="4080">
          <cell r="B4080" t="str">
            <v>虱目魚排100g</v>
          </cell>
          <cell r="C4080" t="str">
            <v>中華民國全國漁會</v>
          </cell>
          <cell r="D4080" t="str">
            <v>件/6K</v>
          </cell>
          <cell r="E4080" t="str">
            <v>全國漁會</v>
          </cell>
          <cell r="F4080" t="str">
            <v>片</v>
          </cell>
          <cell r="H4080" t="str">
            <v>生產追溯-水產品</v>
          </cell>
          <cell r="I4080" t="str">
            <v>0113600046</v>
          </cell>
        </row>
        <row r="4081">
          <cell r="B4081" t="str">
            <v>冷凍魚排75G</v>
          </cell>
          <cell r="D4081" t="str">
            <v>80片/箱</v>
          </cell>
          <cell r="E4081" t="str">
            <v>祥亮</v>
          </cell>
          <cell r="F4081" t="str">
            <v>箱</v>
          </cell>
        </row>
        <row r="4082">
          <cell r="B4082" t="str">
            <v>虱目魚排60G</v>
          </cell>
          <cell r="C4082" t="str">
            <v>洽通實業股份有限公司</v>
          </cell>
          <cell r="D4082" t="str">
            <v>CAS</v>
          </cell>
          <cell r="E4082" t="str">
            <v>巨富</v>
          </cell>
          <cell r="F4082" t="str">
            <v>片</v>
          </cell>
        </row>
        <row r="4083">
          <cell r="B4083" t="str">
            <v>虱目魚排75G</v>
          </cell>
          <cell r="C4083" t="str">
            <v>洽通實業股份有限公司</v>
          </cell>
          <cell r="D4083" t="str">
            <v>CAS</v>
          </cell>
          <cell r="E4083" t="str">
            <v>巨富</v>
          </cell>
          <cell r="F4083" t="str">
            <v>片</v>
          </cell>
        </row>
        <row r="4084">
          <cell r="B4084" t="str">
            <v>虱目魚排(魚形</v>
          </cell>
          <cell r="C4084" t="str">
            <v>洽通實業股份有限公司</v>
          </cell>
          <cell r="D4084" t="str">
            <v>30G/片,CAS</v>
          </cell>
          <cell r="E4084" t="str">
            <v>巨富</v>
          </cell>
          <cell r="F4084" t="str">
            <v>片</v>
          </cell>
          <cell r="H4084" t="str">
            <v>CAS台灣優良農產品</v>
          </cell>
          <cell r="I4084" t="str">
            <v>020101</v>
          </cell>
        </row>
        <row r="4085">
          <cell r="B4085" t="str">
            <v>強匠喜相逢(M</v>
          </cell>
          <cell r="C4085" t="str">
            <v>強匠冷凍食品股份有限公司</v>
          </cell>
          <cell r="D4085" t="str">
            <v>箱/3KG</v>
          </cell>
          <cell r="E4085" t="str">
            <v>現購</v>
          </cell>
          <cell r="F4085" t="str">
            <v>條</v>
          </cell>
        </row>
        <row r="4086">
          <cell r="B4086" t="str">
            <v>強匠喜相逢</v>
          </cell>
          <cell r="C4086" t="str">
            <v>強匠冷凍食品股份有限公司</v>
          </cell>
          <cell r="E4086" t="str">
            <v>祥亮</v>
          </cell>
          <cell r="F4086" t="str">
            <v>條</v>
          </cell>
        </row>
        <row r="4087">
          <cell r="B4087" t="str">
            <v>強匠喜相逢</v>
          </cell>
          <cell r="C4087" t="str">
            <v>強匠冷凍食品股份有限公司</v>
          </cell>
          <cell r="E4087" t="str">
            <v>現購</v>
          </cell>
          <cell r="F4087" t="str">
            <v>KG</v>
          </cell>
        </row>
        <row r="4088">
          <cell r="B4088" t="str">
            <v>喜相逢(特大</v>
          </cell>
          <cell r="C4088" t="str">
            <v>福國冷凍股份有限公司</v>
          </cell>
          <cell r="E4088" t="str">
            <v>福國</v>
          </cell>
          <cell r="F4088" t="str">
            <v>KG</v>
          </cell>
        </row>
        <row r="4089">
          <cell r="B4089" t="str">
            <v>金帶里肌(8片</v>
          </cell>
          <cell r="E4089" t="str">
            <v>現購</v>
          </cell>
          <cell r="F4089" t="str">
            <v>KG</v>
          </cell>
        </row>
        <row r="4090">
          <cell r="B4090" t="str">
            <v>N花枝排60G(安</v>
          </cell>
          <cell r="C4090" t="str">
            <v>安得利食品股份有限公司</v>
          </cell>
          <cell r="D4090" t="str">
            <v>60G/片</v>
          </cell>
          <cell r="E4090" t="str">
            <v>安得利</v>
          </cell>
          <cell r="F4090" t="str">
            <v>片</v>
          </cell>
        </row>
        <row r="4091">
          <cell r="B4091" t="str">
            <v>溢大虱目魚丸</v>
          </cell>
          <cell r="C4091" t="str">
            <v>溢大食品有限公司</v>
          </cell>
          <cell r="E4091" t="str">
            <v>品豐</v>
          </cell>
          <cell r="F4091" t="str">
            <v>KG</v>
          </cell>
          <cell r="H4091" t="str">
            <v>CAS台灣優良農產品</v>
          </cell>
          <cell r="I4091" t="str">
            <v>027302</v>
          </cell>
        </row>
        <row r="4092">
          <cell r="B4092" t="str">
            <v>N花枝排75G(安</v>
          </cell>
          <cell r="C4092" t="str">
            <v>安得利食品股份有限公司</v>
          </cell>
          <cell r="D4092" t="str">
            <v>40入/盒</v>
          </cell>
          <cell r="E4092" t="str">
            <v>安得利</v>
          </cell>
          <cell r="F4092" t="str">
            <v>片</v>
          </cell>
        </row>
        <row r="4093">
          <cell r="B4093" t="str">
            <v>N富統起司雞排</v>
          </cell>
          <cell r="C4093" t="str">
            <v>富統食品股份有限公司</v>
          </cell>
          <cell r="D4093" t="str">
            <v>10片/盒</v>
          </cell>
          <cell r="E4093" t="str">
            <v>現購</v>
          </cell>
          <cell r="F4093" t="str">
            <v>片</v>
          </cell>
        </row>
        <row r="4094">
          <cell r="B4094" t="str">
            <v>干貝酥20G</v>
          </cell>
          <cell r="C4094" t="str">
            <v>新和興海洋企業股份有限公司</v>
          </cell>
          <cell r="D4094" t="str">
            <v>30粒/盒</v>
          </cell>
          <cell r="E4094" t="str">
            <v>祥亮</v>
          </cell>
          <cell r="F4094" t="str">
            <v>粒</v>
          </cell>
        </row>
        <row r="4095">
          <cell r="B4095" t="str">
            <v>干貝酥</v>
          </cell>
          <cell r="C4095" t="str">
            <v>新和興海洋企業股份有限公司</v>
          </cell>
          <cell r="D4095" t="str">
            <v>30個/盒</v>
          </cell>
          <cell r="E4095" t="str">
            <v>祥亮</v>
          </cell>
          <cell r="F4095" t="str">
            <v>盒</v>
          </cell>
        </row>
        <row r="4096">
          <cell r="B4096" t="str">
            <v>腐皮肉捲</v>
          </cell>
          <cell r="C4096" t="str">
            <v>品豐國際企業</v>
          </cell>
          <cell r="E4096" t="str">
            <v>品豐</v>
          </cell>
          <cell r="F4096" t="str">
            <v>KG</v>
          </cell>
        </row>
        <row r="4097">
          <cell r="B4097" t="str">
            <v>N干貝排60G</v>
          </cell>
          <cell r="E4097" t="str">
            <v>小李海產</v>
          </cell>
          <cell r="F4097" t="str">
            <v>份</v>
          </cell>
        </row>
        <row r="4098">
          <cell r="B4098" t="str">
            <v>N強匠北海魚條</v>
          </cell>
          <cell r="C4098" t="str">
            <v>強匠冷凍食品股份有限公司</v>
          </cell>
          <cell r="D4098" t="str">
            <v>箱/6KG/225入</v>
          </cell>
          <cell r="E4098" t="str">
            <v>現購</v>
          </cell>
          <cell r="F4098" t="str">
            <v>KG</v>
          </cell>
        </row>
        <row r="4099">
          <cell r="B4099" t="str">
            <v>N強匠北海魚條</v>
          </cell>
          <cell r="C4099" t="str">
            <v>強匠冷凍食品股份有限公司</v>
          </cell>
          <cell r="E4099" t="str">
            <v>現購</v>
          </cell>
          <cell r="F4099" t="str">
            <v>KG</v>
          </cell>
        </row>
        <row r="4100">
          <cell r="B4100" t="str">
            <v>風味魚條</v>
          </cell>
          <cell r="D4100" t="str">
            <v>250/6k</v>
          </cell>
          <cell r="E4100" t="str">
            <v>祥亮</v>
          </cell>
          <cell r="F4100" t="str">
            <v>箱</v>
          </cell>
        </row>
        <row r="4101">
          <cell r="B4101" t="str">
            <v>日式魚塊Q</v>
          </cell>
          <cell r="D4101" t="str">
            <v>6k/箱</v>
          </cell>
          <cell r="E4101" t="str">
            <v>巨富</v>
          </cell>
          <cell r="F4101" t="str">
            <v>KG</v>
          </cell>
        </row>
        <row r="4102">
          <cell r="B4102" t="str">
            <v>風味魚條</v>
          </cell>
          <cell r="D4102" t="str">
            <v>約250條</v>
          </cell>
          <cell r="E4102" t="str">
            <v>巨富</v>
          </cell>
          <cell r="F4102" t="str">
            <v>箱</v>
          </cell>
        </row>
        <row r="4103">
          <cell r="B4103" t="str">
            <v>香酥魚柳條</v>
          </cell>
          <cell r="C4103" t="str">
            <v>宏彰食品工業有限公司</v>
          </cell>
          <cell r="D4103" t="str">
            <v>約250條</v>
          </cell>
          <cell r="E4103" t="str">
            <v>巨富</v>
          </cell>
          <cell r="F4103" t="str">
            <v>箱</v>
          </cell>
          <cell r="H4103" t="str">
            <v>生產追溯-水產品</v>
          </cell>
          <cell r="I4103">
            <v>1816603124</v>
          </cell>
        </row>
        <row r="4104">
          <cell r="B4104" t="str">
            <v>強匠喜相逢(L</v>
          </cell>
          <cell r="C4104" t="str">
            <v>強匠冷凍食品股份有限公司</v>
          </cell>
          <cell r="D4104" t="str">
            <v>件/3KG</v>
          </cell>
          <cell r="E4104" t="str">
            <v>現購</v>
          </cell>
          <cell r="F4104" t="str">
            <v>條</v>
          </cell>
        </row>
        <row r="4105">
          <cell r="B4105" t="str">
            <v>喜相逢(母L</v>
          </cell>
          <cell r="C4105" t="str">
            <v>福國冷凍股份有限公司</v>
          </cell>
          <cell r="D4105" t="str">
            <v>調理</v>
          </cell>
          <cell r="E4105" t="str">
            <v>福國</v>
          </cell>
          <cell r="F4105" t="str">
            <v>KG</v>
          </cell>
        </row>
        <row r="4106">
          <cell r="B4106" t="str">
            <v>喜相逢</v>
          </cell>
          <cell r="C4106" t="str">
            <v>福國冷凍股份有限公司</v>
          </cell>
          <cell r="D4106" t="str">
            <v>件/6KG</v>
          </cell>
          <cell r="E4106" t="str">
            <v>福國</v>
          </cell>
          <cell r="F4106" t="str">
            <v>條</v>
          </cell>
        </row>
        <row r="4107">
          <cell r="B4107" t="str">
            <v>喜相逢</v>
          </cell>
          <cell r="C4107" t="str">
            <v>展昇生鮮企業股份有限公司</v>
          </cell>
          <cell r="D4107" t="str">
            <v>調理</v>
          </cell>
          <cell r="E4107" t="str">
            <v>展昇</v>
          </cell>
          <cell r="F4107" t="str">
            <v>KG</v>
          </cell>
        </row>
        <row r="4108">
          <cell r="B4108" t="str">
            <v>強匠喜相逢3K</v>
          </cell>
          <cell r="C4108" t="str">
            <v>強匠冷凍食品股份有限公司</v>
          </cell>
          <cell r="D4108" t="str">
            <v>3K/件</v>
          </cell>
          <cell r="E4108" t="str">
            <v>祥亮</v>
          </cell>
          <cell r="F4108" t="str">
            <v>件</v>
          </cell>
        </row>
        <row r="4109">
          <cell r="B4109" t="str">
            <v>奶酥魚條</v>
          </cell>
          <cell r="E4109" t="str">
            <v>欽泉</v>
          </cell>
          <cell r="F4109" t="str">
            <v>條</v>
          </cell>
        </row>
        <row r="4110">
          <cell r="B4110" t="str">
            <v>調理魚排</v>
          </cell>
          <cell r="E4110" t="str">
            <v>現購</v>
          </cell>
          <cell r="F4110" t="str">
            <v>箱</v>
          </cell>
        </row>
        <row r="4111">
          <cell r="B4111" t="str">
            <v>調理鱈魚排</v>
          </cell>
          <cell r="E4111" t="str">
            <v>欽泉</v>
          </cell>
          <cell r="F4111" t="str">
            <v>KG</v>
          </cell>
        </row>
        <row r="4112">
          <cell r="B4112" t="str">
            <v>調理鱈魚排60G</v>
          </cell>
          <cell r="E4112" t="str">
            <v>欽泉</v>
          </cell>
          <cell r="F4112" t="str">
            <v>片</v>
          </cell>
        </row>
        <row r="4113">
          <cell r="B4113" t="str">
            <v>御師父鱈魚排</v>
          </cell>
          <cell r="C4113" t="str">
            <v>展昇生鮮企業股份有限公司</v>
          </cell>
          <cell r="E4113" t="str">
            <v>展昇</v>
          </cell>
          <cell r="F4113" t="str">
            <v>片</v>
          </cell>
        </row>
        <row r="4114">
          <cell r="B4114" t="str">
            <v>N鮭魚排(調理</v>
          </cell>
          <cell r="E4114" t="str">
            <v>小李海產</v>
          </cell>
          <cell r="F4114" t="str">
            <v>份</v>
          </cell>
        </row>
        <row r="4115">
          <cell r="B4115" t="str">
            <v>調理鱈魚排60G</v>
          </cell>
          <cell r="E4115" t="str">
            <v>欽泉</v>
          </cell>
          <cell r="F4115" t="str">
            <v>件</v>
          </cell>
        </row>
        <row r="4116">
          <cell r="B4116" t="str">
            <v>N山藥捲</v>
          </cell>
          <cell r="C4116" t="str">
            <v>永佳冷凍調理食品</v>
          </cell>
          <cell r="E4116" t="str">
            <v>品豐</v>
          </cell>
          <cell r="F4116" t="str">
            <v>條</v>
          </cell>
        </row>
        <row r="4117">
          <cell r="B4117" t="str">
            <v>允偉黃金魚塊</v>
          </cell>
          <cell r="C4117" t="str">
            <v>允偉興業股份有限公司</v>
          </cell>
          <cell r="E4117" t="str">
            <v>祥亮</v>
          </cell>
          <cell r="F4117" t="str">
            <v>KG</v>
          </cell>
        </row>
        <row r="4118">
          <cell r="B4118" t="str">
            <v>N允偉黃金魚塊</v>
          </cell>
          <cell r="E4118" t="str">
            <v>允偉</v>
          </cell>
          <cell r="F4118" t="str">
            <v>KG</v>
          </cell>
        </row>
        <row r="4119">
          <cell r="B4119" t="str">
            <v>御師父魚排6K</v>
          </cell>
          <cell r="C4119" t="str">
            <v>展昇生鮮企業股份有限公司</v>
          </cell>
          <cell r="E4119" t="str">
            <v>欽泉</v>
          </cell>
          <cell r="F4119" t="str">
            <v>件</v>
          </cell>
        </row>
        <row r="4120">
          <cell r="B4120" t="str">
            <v>御師父魚條200P</v>
          </cell>
          <cell r="D4120" t="str">
            <v>200P/6K</v>
          </cell>
          <cell r="E4120" t="str">
            <v>展昇</v>
          </cell>
          <cell r="F4120" t="str">
            <v>KG</v>
          </cell>
        </row>
        <row r="4121">
          <cell r="B4121" t="str">
            <v>芋頭糕100G</v>
          </cell>
          <cell r="C4121" t="str">
            <v>禎祥食品工業股份有限公司</v>
          </cell>
          <cell r="D4121" t="str">
            <v>10片/包</v>
          </cell>
          <cell r="E4121" t="str">
            <v>祥亮</v>
          </cell>
          <cell r="F4121" t="str">
            <v>包</v>
          </cell>
        </row>
        <row r="4122">
          <cell r="B4122" t="str">
            <v>蚵捲12入</v>
          </cell>
          <cell r="E4122" t="str">
            <v>品豐</v>
          </cell>
          <cell r="F4122" t="str">
            <v>盒</v>
          </cell>
        </row>
        <row r="4123">
          <cell r="B4123" t="str">
            <v>鯊魚煙</v>
          </cell>
          <cell r="E4123" t="str">
            <v>欽泉</v>
          </cell>
          <cell r="F4123" t="str">
            <v>KG</v>
          </cell>
        </row>
        <row r="4124">
          <cell r="B4124" t="str">
            <v>N魷魚羹CAS</v>
          </cell>
          <cell r="C4124" t="str">
            <v>新和興海洋企業股份有限公司</v>
          </cell>
          <cell r="E4124" t="str">
            <v>祥亮</v>
          </cell>
          <cell r="F4124" t="str">
            <v>KG</v>
          </cell>
        </row>
        <row r="4125">
          <cell r="B4125" t="str">
            <v>旗魚排75G(安</v>
          </cell>
          <cell r="C4125" t="str">
            <v>安得利食品股份有限公司</v>
          </cell>
          <cell r="D4125" t="str">
            <v>80入/60G</v>
          </cell>
          <cell r="E4125" t="str">
            <v>安得利</v>
          </cell>
          <cell r="F4125" t="str">
            <v>片</v>
          </cell>
        </row>
        <row r="4126">
          <cell r="B4126" t="str">
            <v>N裹粉鮭魚塊20G</v>
          </cell>
          <cell r="C4126" t="str">
            <v>安得利食品股份有限公司</v>
          </cell>
          <cell r="E4126" t="str">
            <v>安得利</v>
          </cell>
          <cell r="F4126" t="str">
            <v>KG</v>
          </cell>
        </row>
        <row r="4127">
          <cell r="B4127" t="str">
            <v>調理魚排</v>
          </cell>
          <cell r="E4127" t="str">
            <v>現購王哥</v>
          </cell>
          <cell r="F4127" t="str">
            <v>KG</v>
          </cell>
        </row>
        <row r="4128">
          <cell r="B4128" t="str">
            <v>強匠調理魚排</v>
          </cell>
          <cell r="C4128" t="str">
            <v>強匠冷凍食品股份有限公司</v>
          </cell>
          <cell r="D4128" t="str">
            <v>箱/6KG/80入</v>
          </cell>
          <cell r="E4128" t="str">
            <v>現購</v>
          </cell>
          <cell r="F4128" t="str">
            <v>KG</v>
          </cell>
        </row>
        <row r="4129">
          <cell r="B4129" t="str">
            <v>山茼蒿(有機</v>
          </cell>
          <cell r="D4129" t="str">
            <v>生鮮</v>
          </cell>
          <cell r="E4129" t="str">
            <v>瑞城</v>
          </cell>
          <cell r="F4129" t="str">
            <v>KG</v>
          </cell>
          <cell r="H4129" t="str">
            <v>臺灣有機農產品</v>
          </cell>
          <cell r="I4129" t="str">
            <v>1-003-912003</v>
          </cell>
        </row>
        <row r="4130">
          <cell r="B4130" t="str">
            <v>蘿蔓萵苣(有機</v>
          </cell>
          <cell r="D4130" t="str">
            <v>生鮮</v>
          </cell>
          <cell r="E4130" t="str">
            <v>瑞城</v>
          </cell>
          <cell r="F4130" t="str">
            <v>KG</v>
          </cell>
          <cell r="H4130" t="str">
            <v>臺灣有機農產品</v>
          </cell>
          <cell r="I4130" t="str">
            <v>1-003-912003</v>
          </cell>
        </row>
        <row r="4131">
          <cell r="B4131" t="str">
            <v>糙米(有機</v>
          </cell>
          <cell r="E4131" t="str">
            <v>瑞城</v>
          </cell>
          <cell r="F4131" t="str">
            <v>KG</v>
          </cell>
        </row>
        <row r="4132">
          <cell r="B4132" t="str">
            <v>高麗菜(有機</v>
          </cell>
          <cell r="D4132" t="str">
            <v>高山</v>
          </cell>
          <cell r="E4132" t="str">
            <v>綠采</v>
          </cell>
          <cell r="F4132" t="str">
            <v>KG</v>
          </cell>
        </row>
        <row r="4133">
          <cell r="B4133" t="str">
            <v>紅蘿蔔(有機</v>
          </cell>
          <cell r="E4133" t="str">
            <v>綠采</v>
          </cell>
          <cell r="F4133" t="str">
            <v>KG</v>
          </cell>
        </row>
        <row r="4134">
          <cell r="B4134" t="str">
            <v>馬鈴薯(有機</v>
          </cell>
          <cell r="E4134" t="str">
            <v>綠采</v>
          </cell>
          <cell r="F4134" t="str">
            <v>KG</v>
          </cell>
        </row>
        <row r="4135">
          <cell r="B4135" t="str">
            <v>黃地瓜(有機</v>
          </cell>
          <cell r="E4135" t="str">
            <v>綠采</v>
          </cell>
          <cell r="F4135" t="str">
            <v>KG</v>
          </cell>
        </row>
        <row r="4136">
          <cell r="B4136" t="str">
            <v>青花菜(有機</v>
          </cell>
          <cell r="E4136" t="str">
            <v>綠采</v>
          </cell>
          <cell r="F4136" t="str">
            <v>KG</v>
          </cell>
        </row>
        <row r="4137">
          <cell r="B4137" t="str">
            <v>白花菜(有機</v>
          </cell>
          <cell r="E4137" t="str">
            <v>綠采</v>
          </cell>
          <cell r="F4137" t="str">
            <v>KG</v>
          </cell>
        </row>
        <row r="4138">
          <cell r="B4138" t="str">
            <v>白蘿蔔(有機</v>
          </cell>
          <cell r="E4138" t="str">
            <v>綠采</v>
          </cell>
          <cell r="F4138" t="str">
            <v>KG</v>
          </cell>
        </row>
        <row r="4139">
          <cell r="B4139" t="str">
            <v>扁蒲(有機</v>
          </cell>
          <cell r="E4139" t="str">
            <v>綠采</v>
          </cell>
          <cell r="F4139" t="str">
            <v>KG</v>
          </cell>
        </row>
        <row r="4140">
          <cell r="B4140" t="str">
            <v>包心白菜(有機</v>
          </cell>
          <cell r="E4140" t="str">
            <v>綠采</v>
          </cell>
          <cell r="F4140" t="str">
            <v>KG</v>
          </cell>
        </row>
        <row r="4141">
          <cell r="B4141" t="str">
            <v>冬瓜(有機</v>
          </cell>
          <cell r="E4141" t="str">
            <v>綠采</v>
          </cell>
          <cell r="F4141" t="str">
            <v>KG</v>
          </cell>
        </row>
        <row r="4142">
          <cell r="B4142" t="str">
            <v>大黃瓜(有機</v>
          </cell>
          <cell r="E4142" t="str">
            <v>綠采</v>
          </cell>
          <cell r="F4142" t="str">
            <v>KG</v>
          </cell>
        </row>
        <row r="4143">
          <cell r="B4143" t="str">
            <v>N馬鈴薯(有機</v>
          </cell>
          <cell r="D4143" t="str">
            <v>黃金</v>
          </cell>
          <cell r="E4143" t="str">
            <v>綠采</v>
          </cell>
          <cell r="F4143" t="str">
            <v>KG</v>
          </cell>
        </row>
        <row r="4144">
          <cell r="B4144" t="str">
            <v>花蒲(有機</v>
          </cell>
          <cell r="E4144" t="str">
            <v>綠采</v>
          </cell>
          <cell r="F4144" t="str">
            <v>KG</v>
          </cell>
        </row>
        <row r="4145">
          <cell r="B4145" t="str">
            <v>老薑(有機</v>
          </cell>
          <cell r="E4145" t="str">
            <v>綠采</v>
          </cell>
          <cell r="F4145" t="str">
            <v>KG</v>
          </cell>
        </row>
        <row r="4146">
          <cell r="B4146" t="str">
            <v>栗子南瓜(有機</v>
          </cell>
          <cell r="E4146" t="str">
            <v>綠采</v>
          </cell>
          <cell r="F4146" t="str">
            <v>KG</v>
          </cell>
        </row>
        <row r="4147">
          <cell r="B4147" t="str">
            <v>綠竹筍(有機</v>
          </cell>
          <cell r="E4147" t="str">
            <v>綠采</v>
          </cell>
          <cell r="F4147" t="str">
            <v>KG</v>
          </cell>
        </row>
        <row r="4148">
          <cell r="B4148" t="str">
            <v>牛蒡(有機</v>
          </cell>
          <cell r="E4148" t="str">
            <v>綠采</v>
          </cell>
          <cell r="F4148" t="str">
            <v>KG</v>
          </cell>
        </row>
        <row r="4149">
          <cell r="B4149" t="str">
            <v>南瓜(有機</v>
          </cell>
          <cell r="E4149" t="str">
            <v>綠采</v>
          </cell>
          <cell r="F4149" t="str">
            <v>KG</v>
          </cell>
        </row>
        <row r="4150">
          <cell r="B4150" t="str">
            <v>嫩薑(有機</v>
          </cell>
          <cell r="E4150" t="str">
            <v>綠采</v>
          </cell>
          <cell r="F4150" t="str">
            <v>KG</v>
          </cell>
        </row>
        <row r="4151">
          <cell r="B4151" t="str">
            <v>青椒(有機</v>
          </cell>
          <cell r="E4151" t="str">
            <v>綠采</v>
          </cell>
          <cell r="F4151" t="str">
            <v>KG</v>
          </cell>
        </row>
        <row r="4152">
          <cell r="B4152" t="str">
            <v>茄子(有機</v>
          </cell>
          <cell r="E4152" t="str">
            <v>綠采</v>
          </cell>
          <cell r="F4152" t="str">
            <v>KG</v>
          </cell>
        </row>
        <row r="4153">
          <cell r="B4153" t="str">
            <v>絲瓜(有機</v>
          </cell>
          <cell r="E4153" t="str">
            <v>綠采</v>
          </cell>
          <cell r="F4153" t="str">
            <v>KG</v>
          </cell>
        </row>
        <row r="4154">
          <cell r="B4154" t="str">
            <v>甜菜根(有機</v>
          </cell>
          <cell r="E4154" t="str">
            <v>綠采</v>
          </cell>
          <cell r="F4154" t="str">
            <v>KG</v>
          </cell>
        </row>
        <row r="4155">
          <cell r="B4155" t="str">
            <v>玉米(有機</v>
          </cell>
          <cell r="E4155" t="str">
            <v>綠采</v>
          </cell>
          <cell r="F4155" t="str">
            <v>KG</v>
          </cell>
        </row>
        <row r="4156">
          <cell r="B4156" t="str">
            <v>小黃瓜(有機</v>
          </cell>
          <cell r="E4156" t="str">
            <v>綠采</v>
          </cell>
          <cell r="F4156" t="str">
            <v>KG</v>
          </cell>
        </row>
        <row r="4157">
          <cell r="B4157" t="str">
            <v>洋蔥(有機</v>
          </cell>
          <cell r="E4157" t="str">
            <v>綠采</v>
          </cell>
          <cell r="F4157" t="str">
            <v>KG</v>
          </cell>
        </row>
        <row r="4158">
          <cell r="B4158" t="str">
            <v>玉米筍(有機</v>
          </cell>
          <cell r="D4158" t="str">
            <v>帶殼</v>
          </cell>
          <cell r="E4158" t="str">
            <v>綠采</v>
          </cell>
          <cell r="F4158" t="str">
            <v>KG</v>
          </cell>
        </row>
        <row r="4159">
          <cell r="B4159" t="str">
            <v>芋頭冬瓜(有機</v>
          </cell>
          <cell r="E4159" t="str">
            <v>綠采</v>
          </cell>
          <cell r="F4159" t="str">
            <v>KG</v>
          </cell>
        </row>
        <row r="4160">
          <cell r="B4160" t="str">
            <v>大蕃茄(有機</v>
          </cell>
          <cell r="E4160" t="str">
            <v>綠采</v>
          </cell>
          <cell r="F4160" t="str">
            <v>KG</v>
          </cell>
        </row>
        <row r="4161">
          <cell r="B4161" t="str">
            <v>黑木耳(有機</v>
          </cell>
          <cell r="E4161" t="str">
            <v>綠采</v>
          </cell>
          <cell r="F4161" t="str">
            <v>KG</v>
          </cell>
        </row>
        <row r="4162">
          <cell r="B4162" t="str">
            <v>鴻禧菇(有機</v>
          </cell>
          <cell r="D4162" t="str">
            <v>200G</v>
          </cell>
          <cell r="E4162" t="str">
            <v>綠采</v>
          </cell>
          <cell r="F4162" t="str">
            <v>盒</v>
          </cell>
        </row>
        <row r="4163">
          <cell r="B4163" t="str">
            <v>金針菇(有機</v>
          </cell>
          <cell r="D4163" t="str">
            <v>180G</v>
          </cell>
          <cell r="E4163" t="str">
            <v>綠采</v>
          </cell>
          <cell r="F4163" t="str">
            <v>盒</v>
          </cell>
        </row>
        <row r="4164">
          <cell r="B4164" t="str">
            <v>杏鮑菇(有機</v>
          </cell>
          <cell r="D4164" t="str">
            <v>200G</v>
          </cell>
          <cell r="E4164" t="str">
            <v>綠采</v>
          </cell>
          <cell r="F4164" t="str">
            <v>盒</v>
          </cell>
        </row>
        <row r="4165">
          <cell r="B4165" t="str">
            <v>綜合菇(有機</v>
          </cell>
          <cell r="D4165" t="str">
            <v>300G</v>
          </cell>
          <cell r="E4165" t="str">
            <v>綠采</v>
          </cell>
          <cell r="F4165" t="str">
            <v>盒</v>
          </cell>
        </row>
        <row r="4166">
          <cell r="B4166" t="str">
            <v>巴西蘑菇(有機</v>
          </cell>
          <cell r="D4166" t="str">
            <v>100G/乾燥</v>
          </cell>
          <cell r="E4166" t="str">
            <v>綠采</v>
          </cell>
          <cell r="F4166" t="str">
            <v>包</v>
          </cell>
        </row>
        <row r="4167">
          <cell r="B4167" t="str">
            <v>毛豆莢(有機</v>
          </cell>
          <cell r="D4167" t="str">
            <v>鹽味/300G</v>
          </cell>
          <cell r="E4167" t="str">
            <v>宇佃興</v>
          </cell>
          <cell r="F4167" t="str">
            <v>包</v>
          </cell>
        </row>
        <row r="4168">
          <cell r="B4168" t="str">
            <v>鹽味毛豆莢有機</v>
          </cell>
          <cell r="D4168" t="str">
            <v>冷凍/250G/包</v>
          </cell>
          <cell r="E4168" t="str">
            <v>福業國際</v>
          </cell>
          <cell r="F4168" t="str">
            <v>包</v>
          </cell>
        </row>
        <row r="4169">
          <cell r="B4169" t="str">
            <v>青花菜(有機</v>
          </cell>
          <cell r="D4169" t="str">
            <v>冷凍/300G/包</v>
          </cell>
          <cell r="E4169" t="str">
            <v>福業國際</v>
          </cell>
          <cell r="F4169" t="str">
            <v>包</v>
          </cell>
        </row>
        <row r="4170">
          <cell r="B4170" t="str">
            <v>白花菜(有機</v>
          </cell>
          <cell r="D4170" t="str">
            <v>冷凍/300G/包</v>
          </cell>
          <cell r="E4170" t="str">
            <v>福業國際</v>
          </cell>
          <cell r="F4170" t="str">
            <v>包</v>
          </cell>
        </row>
        <row r="4171">
          <cell r="B4171" t="str">
            <v>雙色花椰(有機</v>
          </cell>
          <cell r="D4171" t="str">
            <v>冷凍/300G/包</v>
          </cell>
          <cell r="E4171" t="str">
            <v>福業國際</v>
          </cell>
          <cell r="F4171" t="str">
            <v>包</v>
          </cell>
        </row>
        <row r="4172">
          <cell r="B4172" t="str">
            <v>毛豆仁(有機</v>
          </cell>
          <cell r="D4172" t="str">
            <v>冷凍/300G/包</v>
          </cell>
          <cell r="E4172" t="str">
            <v>福業國際</v>
          </cell>
          <cell r="F4172" t="str">
            <v>包</v>
          </cell>
        </row>
        <row r="4173">
          <cell r="B4173" t="str">
            <v>三色丁(有機</v>
          </cell>
          <cell r="D4173" t="str">
            <v>冷凍/300G/包</v>
          </cell>
          <cell r="E4173" t="str">
            <v>福業國際</v>
          </cell>
          <cell r="F4173" t="str">
            <v>包</v>
          </cell>
        </row>
        <row r="4174">
          <cell r="B4174" t="str">
            <v>生香菇(有機</v>
          </cell>
          <cell r="E4174" t="str">
            <v>荃珍</v>
          </cell>
          <cell r="F4174" t="str">
            <v>KG</v>
          </cell>
          <cell r="H4174" t="str">
            <v>生產追溯-農產品</v>
          </cell>
          <cell r="I4174" t="str">
            <v>1004000002</v>
          </cell>
        </row>
        <row r="4175">
          <cell r="B4175" t="str">
            <v>N金針菇(有機</v>
          </cell>
          <cell r="E4175" t="str">
            <v>荃珍</v>
          </cell>
          <cell r="F4175" t="str">
            <v>KG</v>
          </cell>
          <cell r="H4175" t="str">
            <v>生產追溯-農產品</v>
          </cell>
          <cell r="I4175" t="str">
            <v>1004000002</v>
          </cell>
        </row>
        <row r="4176">
          <cell r="B4176" t="str">
            <v>杏鮑菇(有機</v>
          </cell>
          <cell r="E4176" t="str">
            <v>荃珍</v>
          </cell>
          <cell r="F4176" t="str">
            <v>KG</v>
          </cell>
          <cell r="H4176" t="str">
            <v>生產追溯-農產品</v>
          </cell>
          <cell r="I4176" t="str">
            <v>1004000002</v>
          </cell>
        </row>
        <row r="4177">
          <cell r="B4177" t="str">
            <v>鴻喜菇(有機</v>
          </cell>
          <cell r="E4177" t="str">
            <v>荃珍</v>
          </cell>
          <cell r="F4177" t="str">
            <v>KG</v>
          </cell>
          <cell r="H4177" t="str">
            <v>生產追溯-農產品</v>
          </cell>
          <cell r="I4177" t="str">
            <v>1004000002</v>
          </cell>
        </row>
        <row r="4178">
          <cell r="B4178" t="str">
            <v>紅鬚玉米筍有機</v>
          </cell>
          <cell r="E4178" t="str">
            <v>福業國際</v>
          </cell>
          <cell r="F4178" t="str">
            <v>KG</v>
          </cell>
        </row>
        <row r="4179">
          <cell r="B4179" t="str">
            <v>黃豆芽(有機</v>
          </cell>
          <cell r="D4179" t="str">
            <v>生鮮</v>
          </cell>
          <cell r="E4179" t="str">
            <v>瑞城</v>
          </cell>
          <cell r="F4179" t="str">
            <v>KG</v>
          </cell>
          <cell r="H4179" t="str">
            <v>臺灣有機農產品</v>
          </cell>
          <cell r="I4179" t="str">
            <v>1-003-912003</v>
          </cell>
        </row>
        <row r="4180">
          <cell r="B4180" t="str">
            <v>生香菇C小-有機</v>
          </cell>
          <cell r="E4180" t="str">
            <v>萬生科技</v>
          </cell>
          <cell r="F4180" t="str">
            <v>KG</v>
          </cell>
        </row>
        <row r="4181">
          <cell r="B4181" t="str">
            <v>生香菇小小有機</v>
          </cell>
          <cell r="E4181" t="str">
            <v>萬生科技</v>
          </cell>
          <cell r="F4181" t="str">
            <v>KG</v>
          </cell>
        </row>
        <row r="4182">
          <cell r="B4182" t="str">
            <v>琇珍菇A-有機</v>
          </cell>
          <cell r="E4182" t="str">
            <v>萬生科技</v>
          </cell>
          <cell r="F4182" t="str">
            <v>KG</v>
          </cell>
        </row>
        <row r="4183">
          <cell r="B4183" t="str">
            <v>金針菇A-有機</v>
          </cell>
          <cell r="E4183" t="str">
            <v>萬生科技</v>
          </cell>
          <cell r="F4183" t="str">
            <v>KG</v>
          </cell>
        </row>
        <row r="4184">
          <cell r="B4184" t="str">
            <v>杏鮑菇C-有機</v>
          </cell>
          <cell r="E4184" t="str">
            <v>萬生科技</v>
          </cell>
          <cell r="F4184" t="str">
            <v>KG</v>
          </cell>
        </row>
        <row r="4185">
          <cell r="B4185" t="str">
            <v>杏鮑菇D-有機</v>
          </cell>
          <cell r="E4185" t="str">
            <v>萬生科技</v>
          </cell>
          <cell r="F4185" t="str">
            <v>KG</v>
          </cell>
        </row>
        <row r="4186">
          <cell r="B4186" t="str">
            <v>鴻喜菇B-有機</v>
          </cell>
          <cell r="E4186" t="str">
            <v>萬生科技</v>
          </cell>
          <cell r="F4186" t="str">
            <v>KG</v>
          </cell>
        </row>
        <row r="4187">
          <cell r="B4187" t="str">
            <v>高麗菜(有機</v>
          </cell>
          <cell r="E4187" t="str">
            <v>福業國際</v>
          </cell>
          <cell r="F4187" t="str">
            <v>KG</v>
          </cell>
        </row>
        <row r="4188">
          <cell r="B4188" t="str">
            <v>包心白菜(有機</v>
          </cell>
          <cell r="E4188" t="str">
            <v>福業國際</v>
          </cell>
          <cell r="F4188" t="str">
            <v>KG</v>
          </cell>
        </row>
        <row r="4189">
          <cell r="B4189" t="str">
            <v>山藥(有機</v>
          </cell>
          <cell r="E4189" t="str">
            <v>福業國際</v>
          </cell>
          <cell r="F4189" t="str">
            <v>KG</v>
          </cell>
        </row>
        <row r="4190">
          <cell r="B4190" t="str">
            <v>人蔘山藥(有機</v>
          </cell>
          <cell r="E4190" t="str">
            <v>福業國際</v>
          </cell>
          <cell r="F4190" t="str">
            <v>KG</v>
          </cell>
        </row>
        <row r="4191">
          <cell r="B4191" t="str">
            <v>地瓜(有機</v>
          </cell>
          <cell r="E4191" t="str">
            <v>福業國際</v>
          </cell>
          <cell r="F4191" t="str">
            <v>KG</v>
          </cell>
        </row>
        <row r="4192">
          <cell r="B4192" t="str">
            <v>栗子地瓜(有機</v>
          </cell>
          <cell r="E4192" t="str">
            <v>福業國際</v>
          </cell>
          <cell r="F4192" t="str">
            <v>KG</v>
          </cell>
        </row>
        <row r="4193">
          <cell r="B4193" t="str">
            <v>芋頭(有機</v>
          </cell>
          <cell r="E4193" t="str">
            <v>福業國際</v>
          </cell>
          <cell r="F4193" t="str">
            <v>KG</v>
          </cell>
        </row>
        <row r="4194">
          <cell r="B4194" t="str">
            <v>薑(有機</v>
          </cell>
          <cell r="E4194" t="str">
            <v>福業國際</v>
          </cell>
          <cell r="F4194" t="str">
            <v>KG</v>
          </cell>
        </row>
        <row r="4195">
          <cell r="B4195" t="str">
            <v>嫩薑(有機</v>
          </cell>
          <cell r="E4195" t="str">
            <v>福業國際</v>
          </cell>
          <cell r="F4195" t="str">
            <v>KG</v>
          </cell>
        </row>
        <row r="4196">
          <cell r="B4196" t="str">
            <v>牛蒡(有機</v>
          </cell>
          <cell r="E4196" t="str">
            <v>福業國際</v>
          </cell>
          <cell r="F4196" t="str">
            <v>KG</v>
          </cell>
        </row>
        <row r="4197">
          <cell r="B4197" t="str">
            <v>白蘿蔔(有機</v>
          </cell>
          <cell r="E4197" t="str">
            <v>福業國際</v>
          </cell>
          <cell r="F4197" t="str">
            <v>KG</v>
          </cell>
        </row>
        <row r="4198">
          <cell r="B4198" t="str">
            <v>結頭菜(有機</v>
          </cell>
          <cell r="E4198" t="str">
            <v>福業國際</v>
          </cell>
          <cell r="F4198" t="str">
            <v>KG</v>
          </cell>
        </row>
        <row r="4199">
          <cell r="B4199" t="str">
            <v>蓮藕(有機</v>
          </cell>
          <cell r="E4199" t="str">
            <v>福業國際</v>
          </cell>
          <cell r="F4199" t="str">
            <v>KG</v>
          </cell>
        </row>
        <row r="4200">
          <cell r="B4200" t="str">
            <v>長豆(有機</v>
          </cell>
          <cell r="E4200" t="str">
            <v>福業國際</v>
          </cell>
          <cell r="F4200" t="str">
            <v>KG</v>
          </cell>
        </row>
        <row r="4201">
          <cell r="B4201" t="str">
            <v>敏豆(有機</v>
          </cell>
          <cell r="E4201" t="str">
            <v>福業國際</v>
          </cell>
          <cell r="F4201" t="str">
            <v>KG</v>
          </cell>
        </row>
        <row r="4202">
          <cell r="B4202" t="str">
            <v>白花菜(有機</v>
          </cell>
          <cell r="E4202" t="str">
            <v>福業國際</v>
          </cell>
          <cell r="F4202" t="str">
            <v>KG</v>
          </cell>
        </row>
        <row r="4203">
          <cell r="B4203" t="str">
            <v>青花菜(有機</v>
          </cell>
          <cell r="E4203" t="str">
            <v>福業國際</v>
          </cell>
          <cell r="F4203" t="str">
            <v>KG</v>
          </cell>
        </row>
        <row r="4204">
          <cell r="B4204" t="str">
            <v>甜玉米(有機</v>
          </cell>
          <cell r="E4204" t="str">
            <v>福業國際</v>
          </cell>
          <cell r="F4204" t="str">
            <v>KG</v>
          </cell>
        </row>
        <row r="4205">
          <cell r="B4205" t="str">
            <v>玉米筍(有機</v>
          </cell>
          <cell r="E4205" t="str">
            <v>福業國際</v>
          </cell>
          <cell r="F4205" t="str">
            <v>KG</v>
          </cell>
        </row>
        <row r="4206">
          <cell r="B4206" t="str">
            <v>大黃瓜(有機</v>
          </cell>
          <cell r="E4206" t="str">
            <v>福業國際</v>
          </cell>
          <cell r="F4206" t="str">
            <v>KG</v>
          </cell>
        </row>
        <row r="4207">
          <cell r="B4207" t="str">
            <v>小黃瓜(有機</v>
          </cell>
          <cell r="E4207" t="str">
            <v>福業國際</v>
          </cell>
          <cell r="F4207" t="str">
            <v>KG</v>
          </cell>
        </row>
        <row r="4208">
          <cell r="B4208" t="str">
            <v>絲瓜(有機</v>
          </cell>
          <cell r="E4208" t="str">
            <v>福業國際</v>
          </cell>
          <cell r="F4208" t="str">
            <v>KG</v>
          </cell>
        </row>
        <row r="4209">
          <cell r="B4209" t="str">
            <v>南瓜(有機</v>
          </cell>
          <cell r="E4209" t="str">
            <v>福業國際</v>
          </cell>
          <cell r="F4209" t="str">
            <v>KG</v>
          </cell>
        </row>
        <row r="4210">
          <cell r="B4210" t="str">
            <v>青椒(有機</v>
          </cell>
          <cell r="E4210" t="str">
            <v>福業國際</v>
          </cell>
          <cell r="F4210" t="str">
            <v>KG</v>
          </cell>
        </row>
        <row r="4211">
          <cell r="B4211" t="str">
            <v>彩椒(有機</v>
          </cell>
          <cell r="E4211" t="str">
            <v>福業國際</v>
          </cell>
          <cell r="F4211" t="str">
            <v>KG</v>
          </cell>
        </row>
        <row r="4212">
          <cell r="B4212" t="str">
            <v>扁蒲(有機</v>
          </cell>
          <cell r="E4212" t="str">
            <v>福業國際</v>
          </cell>
          <cell r="F4212" t="str">
            <v>KG</v>
          </cell>
        </row>
        <row r="4213">
          <cell r="B4213" t="str">
            <v>苦瓜(有機</v>
          </cell>
          <cell r="E4213" t="str">
            <v>福業國際</v>
          </cell>
          <cell r="F4213" t="str">
            <v>KG</v>
          </cell>
        </row>
        <row r="4214">
          <cell r="B4214" t="str">
            <v>佛手瓜(有機</v>
          </cell>
          <cell r="E4214" t="str">
            <v>福業國際</v>
          </cell>
          <cell r="F4214" t="str">
            <v>KG</v>
          </cell>
        </row>
        <row r="4215">
          <cell r="B4215" t="str">
            <v>冬瓜(有機</v>
          </cell>
          <cell r="E4215" t="str">
            <v>福業國際</v>
          </cell>
          <cell r="F4215" t="str">
            <v>KG</v>
          </cell>
        </row>
        <row r="4216">
          <cell r="B4216" t="str">
            <v>黃秋葵(有機</v>
          </cell>
          <cell r="E4216" t="str">
            <v>福業國際</v>
          </cell>
          <cell r="F4216" t="str">
            <v>KG</v>
          </cell>
        </row>
        <row r="4217">
          <cell r="B4217" t="str">
            <v>茄子(有機</v>
          </cell>
          <cell r="E4217" t="str">
            <v>福業國際</v>
          </cell>
          <cell r="F4217" t="str">
            <v>KG</v>
          </cell>
        </row>
        <row r="4218">
          <cell r="B4218" t="str">
            <v>牛蕃茄(有機</v>
          </cell>
          <cell r="E4218" t="str">
            <v>福業國際</v>
          </cell>
          <cell r="F4218" t="str">
            <v>KG</v>
          </cell>
        </row>
        <row r="4219">
          <cell r="B4219" t="str">
            <v>紅蘿蔔(有機</v>
          </cell>
          <cell r="E4219" t="str">
            <v>福業國際</v>
          </cell>
          <cell r="F4219" t="str">
            <v>KG</v>
          </cell>
        </row>
        <row r="4220">
          <cell r="B4220" t="str">
            <v>毛豆仁(有機</v>
          </cell>
          <cell r="D4220" t="str">
            <v>散裝10K/件</v>
          </cell>
          <cell r="E4220" t="str">
            <v>福業國際</v>
          </cell>
          <cell r="F4220" t="str">
            <v>KG</v>
          </cell>
        </row>
        <row r="4221">
          <cell r="B4221" t="str">
            <v>玉米粒罐(有機</v>
          </cell>
          <cell r="D4221" t="str">
            <v>青葉220G</v>
          </cell>
          <cell r="E4221" t="str">
            <v>里仁</v>
          </cell>
          <cell r="F4221" t="str">
            <v>罐</v>
          </cell>
        </row>
        <row r="4222">
          <cell r="B4222" t="str">
            <v>玉米粒有機冷凍</v>
          </cell>
          <cell r="D4222" t="str">
            <v>散裝20K/件</v>
          </cell>
          <cell r="E4222" t="str">
            <v>福業國際</v>
          </cell>
          <cell r="F4222" t="str">
            <v>KG</v>
          </cell>
        </row>
        <row r="4223">
          <cell r="B4223" t="str">
            <v>紅蘿蔔(有機</v>
          </cell>
          <cell r="E4223" t="str">
            <v>現購王哥</v>
          </cell>
          <cell r="F4223" t="str">
            <v>KG</v>
          </cell>
        </row>
        <row r="4224">
          <cell r="B4224" t="str">
            <v>毛豆莢(有機</v>
          </cell>
          <cell r="D4224" t="str">
            <v>散裝11K/件</v>
          </cell>
          <cell r="E4224" t="str">
            <v>福業國際</v>
          </cell>
          <cell r="F4224" t="str">
            <v>KG</v>
          </cell>
        </row>
        <row r="4225">
          <cell r="B4225" t="str">
            <v>福山萵苣(有機</v>
          </cell>
          <cell r="E4225" t="str">
            <v>瑞城</v>
          </cell>
          <cell r="F4225" t="str">
            <v>KG</v>
          </cell>
          <cell r="H4225" t="str">
            <v>臺灣有機農產品</v>
          </cell>
          <cell r="I4225" t="str">
            <v>1-003-912003</v>
          </cell>
        </row>
        <row r="4226">
          <cell r="B4226" t="str">
            <v>優愛菜(有機</v>
          </cell>
          <cell r="E4226" t="str">
            <v>瑞城</v>
          </cell>
          <cell r="F4226" t="str">
            <v>KG</v>
          </cell>
          <cell r="H4226" t="str">
            <v>臺灣有機農產品</v>
          </cell>
          <cell r="I4226" t="str">
            <v>1-003-912003</v>
          </cell>
        </row>
        <row r="4227">
          <cell r="B4227" t="str">
            <v>結頭菜(有機</v>
          </cell>
          <cell r="E4227" t="str">
            <v>綠采</v>
          </cell>
          <cell r="F4227" t="str">
            <v>KG</v>
          </cell>
        </row>
        <row r="4228">
          <cell r="B4228" t="str">
            <v>糯米椒(有機</v>
          </cell>
          <cell r="E4228" t="str">
            <v>福業國際</v>
          </cell>
          <cell r="F4228" t="str">
            <v>KG</v>
          </cell>
        </row>
        <row r="4229">
          <cell r="B4229" t="str">
            <v>地瓜(有機</v>
          </cell>
          <cell r="E4229" t="str">
            <v>綠采</v>
          </cell>
          <cell r="F4229" t="str">
            <v>KG</v>
          </cell>
        </row>
        <row r="4230">
          <cell r="B4230" t="str">
            <v>菠菜(有機</v>
          </cell>
          <cell r="E4230" t="str">
            <v>福業國際</v>
          </cell>
          <cell r="F4230" t="str">
            <v>KG</v>
          </cell>
        </row>
        <row r="4231">
          <cell r="B4231" t="str">
            <v>芥藍菜(有機</v>
          </cell>
          <cell r="E4231" t="str">
            <v>福業國際</v>
          </cell>
          <cell r="F4231" t="str">
            <v>KG</v>
          </cell>
        </row>
        <row r="4232">
          <cell r="B4232" t="str">
            <v>黑木耳(有機</v>
          </cell>
          <cell r="D4232" t="str">
            <v>600G/盒</v>
          </cell>
          <cell r="E4232" t="str">
            <v>萬生科技</v>
          </cell>
          <cell r="F4232" t="str">
            <v>KG</v>
          </cell>
        </row>
        <row r="4233">
          <cell r="B4233" t="str">
            <v>菠菜(有機</v>
          </cell>
          <cell r="E4233" t="str">
            <v>瑞城</v>
          </cell>
          <cell r="F4233" t="str">
            <v>KG</v>
          </cell>
          <cell r="H4233" t="str">
            <v>臺灣有機農產品</v>
          </cell>
          <cell r="I4233" t="str">
            <v>1-003-912003</v>
          </cell>
        </row>
        <row r="4234">
          <cell r="B4234" t="str">
            <v>老薑(有機</v>
          </cell>
          <cell r="E4234" t="str">
            <v>現購王哥</v>
          </cell>
          <cell r="F4234" t="str">
            <v>KG</v>
          </cell>
        </row>
        <row r="4235">
          <cell r="B4235" t="str">
            <v>小松菜(有機</v>
          </cell>
          <cell r="E4235" t="str">
            <v>良晨有機</v>
          </cell>
          <cell r="F4235" t="str">
            <v>KG</v>
          </cell>
        </row>
        <row r="4236">
          <cell r="B4236" t="str">
            <v>皺葉白菜(有機</v>
          </cell>
          <cell r="E4236" t="str">
            <v>良晨有機</v>
          </cell>
          <cell r="F4236" t="str">
            <v>KG</v>
          </cell>
        </row>
        <row r="4237">
          <cell r="B4237" t="str">
            <v>西芹(有機</v>
          </cell>
          <cell r="E4237" t="str">
            <v>綠采</v>
          </cell>
          <cell r="F4237" t="str">
            <v>KG</v>
          </cell>
        </row>
        <row r="4238">
          <cell r="B4238" t="str">
            <v>西芹(有機</v>
          </cell>
          <cell r="E4238" t="str">
            <v>福業國際</v>
          </cell>
          <cell r="F4238" t="str">
            <v>KG</v>
          </cell>
        </row>
        <row r="4239">
          <cell r="B4239" t="str">
            <v>芹菜(有機</v>
          </cell>
          <cell r="E4239" t="str">
            <v>福業國際</v>
          </cell>
          <cell r="F4239" t="str">
            <v>KG</v>
          </cell>
        </row>
        <row r="4240">
          <cell r="B4240" t="str">
            <v>芹菜(有機</v>
          </cell>
          <cell r="E4240" t="str">
            <v>綠采</v>
          </cell>
          <cell r="F4240" t="str">
            <v>KG</v>
          </cell>
        </row>
        <row r="4241">
          <cell r="B4241" t="str">
            <v>刈薯(有機</v>
          </cell>
          <cell r="E4241" t="str">
            <v>福業國際</v>
          </cell>
          <cell r="F4241" t="str">
            <v>KG</v>
          </cell>
        </row>
        <row r="4242">
          <cell r="B4242" t="str">
            <v>青蔥(有機</v>
          </cell>
          <cell r="E4242" t="str">
            <v>綠采</v>
          </cell>
          <cell r="F4242" t="str">
            <v>KG</v>
          </cell>
        </row>
        <row r="4243">
          <cell r="B4243" t="str">
            <v>N洋蔥(有機</v>
          </cell>
          <cell r="E4243" t="str">
            <v>綠采</v>
          </cell>
          <cell r="F4243" t="str">
            <v>KG</v>
          </cell>
        </row>
        <row r="4244">
          <cell r="B4244" t="str">
            <v>山藥(有機</v>
          </cell>
          <cell r="E4244" t="str">
            <v>綠采</v>
          </cell>
          <cell r="F4244" t="str">
            <v>KG</v>
          </cell>
        </row>
        <row r="4245">
          <cell r="B4245" t="str">
            <v>茄子(有機</v>
          </cell>
          <cell r="E4245" t="str">
            <v>現購王哥</v>
          </cell>
          <cell r="F4245" t="str">
            <v>KG</v>
          </cell>
        </row>
        <row r="4246">
          <cell r="B4246" t="str">
            <v>N洋蔥(有機</v>
          </cell>
          <cell r="E4246" t="str">
            <v>台北一市</v>
          </cell>
          <cell r="F4246" t="str">
            <v>KG</v>
          </cell>
        </row>
        <row r="4247">
          <cell r="B4247" t="str">
            <v>彩椒(有機</v>
          </cell>
          <cell r="E4247" t="str">
            <v>綠采</v>
          </cell>
          <cell r="F4247" t="str">
            <v>KG</v>
          </cell>
        </row>
        <row r="4248">
          <cell r="B4248" t="str">
            <v>南瓜(有機</v>
          </cell>
          <cell r="E4248" t="str">
            <v>宇佃興</v>
          </cell>
          <cell r="F4248" t="str">
            <v>KG</v>
          </cell>
        </row>
        <row r="4249">
          <cell r="B4249" t="str">
            <v>粉豆(有機</v>
          </cell>
          <cell r="E4249" t="str">
            <v>福業國際</v>
          </cell>
          <cell r="F4249" t="str">
            <v>KG</v>
          </cell>
        </row>
        <row r="4250">
          <cell r="B4250" t="str">
            <v>四季豆(有機</v>
          </cell>
          <cell r="E4250" t="str">
            <v>福業國際</v>
          </cell>
          <cell r="F4250" t="str">
            <v>KG</v>
          </cell>
        </row>
        <row r="4251">
          <cell r="B4251" t="str">
            <v>粉豆(有機</v>
          </cell>
          <cell r="E4251" t="str">
            <v>綠采</v>
          </cell>
          <cell r="F4251" t="str">
            <v>KG</v>
          </cell>
        </row>
        <row r="4252">
          <cell r="B4252" t="str">
            <v>四季豆(有機</v>
          </cell>
          <cell r="E4252" t="str">
            <v>綠采</v>
          </cell>
          <cell r="F4252" t="str">
            <v>KG</v>
          </cell>
        </row>
        <row r="4253">
          <cell r="B4253" t="str">
            <v>蘆筍(有機</v>
          </cell>
          <cell r="E4253" t="str">
            <v>綠采</v>
          </cell>
          <cell r="F4253" t="str">
            <v>KG</v>
          </cell>
        </row>
        <row r="4254">
          <cell r="B4254" t="str">
            <v>N甜菜根(有機</v>
          </cell>
          <cell r="E4254" t="str">
            <v>綠采</v>
          </cell>
          <cell r="F4254" t="str">
            <v>KG</v>
          </cell>
        </row>
        <row r="4255">
          <cell r="B4255" t="str">
            <v>糯米椒(有機</v>
          </cell>
          <cell r="E4255" t="str">
            <v>綠采</v>
          </cell>
          <cell r="F4255" t="str">
            <v>KG</v>
          </cell>
        </row>
        <row r="4256">
          <cell r="B4256" t="str">
            <v>茭白筍(有機</v>
          </cell>
          <cell r="E4256" t="str">
            <v>福業國際</v>
          </cell>
          <cell r="F4256" t="str">
            <v>KG</v>
          </cell>
        </row>
        <row r="4257">
          <cell r="B4257" t="str">
            <v>紫洋蔥(有機</v>
          </cell>
          <cell r="E4257" t="str">
            <v>綠采</v>
          </cell>
          <cell r="F4257" t="str">
            <v>KG</v>
          </cell>
        </row>
        <row r="4258">
          <cell r="B4258" t="str">
            <v>長豆(有機</v>
          </cell>
          <cell r="E4258" t="str">
            <v>綠采</v>
          </cell>
          <cell r="F4258" t="str">
            <v>KG</v>
          </cell>
        </row>
        <row r="4259">
          <cell r="B4259" t="str">
            <v>山茶茸(有機</v>
          </cell>
          <cell r="D4259" t="str">
            <v>200G/包</v>
          </cell>
          <cell r="E4259" t="str">
            <v>菇菇中壢</v>
          </cell>
          <cell r="F4259" t="str">
            <v>包</v>
          </cell>
        </row>
        <row r="4260">
          <cell r="B4260" t="str">
            <v>黑美人菇(有機</v>
          </cell>
          <cell r="D4260" t="str">
            <v>120G/包</v>
          </cell>
          <cell r="E4260" t="str">
            <v>菇菇中壢</v>
          </cell>
          <cell r="F4260" t="str">
            <v>包</v>
          </cell>
        </row>
        <row r="4261">
          <cell r="B4261" t="str">
            <v>白玉菇(有機</v>
          </cell>
          <cell r="D4261" t="str">
            <v>500G/包</v>
          </cell>
          <cell r="E4261" t="str">
            <v>菇菇中壢</v>
          </cell>
          <cell r="F4261" t="str">
            <v>包</v>
          </cell>
        </row>
        <row r="4262">
          <cell r="B4262" t="str">
            <v>雪白菇(有機</v>
          </cell>
          <cell r="D4262" t="str">
            <v>3K/包</v>
          </cell>
          <cell r="E4262" t="str">
            <v>菇菇中壢</v>
          </cell>
          <cell r="F4262" t="str">
            <v>KG</v>
          </cell>
        </row>
        <row r="4263">
          <cell r="B4263" t="str">
            <v>黑真珠菇(有機</v>
          </cell>
          <cell r="D4263" t="str">
            <v>500G/包</v>
          </cell>
          <cell r="E4263" t="str">
            <v>菇菇中壢</v>
          </cell>
          <cell r="F4263" t="str">
            <v>包</v>
          </cell>
        </row>
        <row r="4264">
          <cell r="B4264" t="str">
            <v>N綠豆芽(有機</v>
          </cell>
          <cell r="E4264" t="str">
            <v>圓福</v>
          </cell>
          <cell r="F4264" t="str">
            <v>KG</v>
          </cell>
        </row>
        <row r="4265">
          <cell r="B4265" t="str">
            <v>N黃豆芽(有機</v>
          </cell>
          <cell r="E4265" t="str">
            <v>圓福</v>
          </cell>
          <cell r="F4265" t="str">
            <v>KG</v>
          </cell>
        </row>
        <row r="4266">
          <cell r="B4266" t="str">
            <v>櫛瓜(有機</v>
          </cell>
          <cell r="E4266" t="str">
            <v>福業國際</v>
          </cell>
          <cell r="F4266" t="str">
            <v>KG</v>
          </cell>
        </row>
        <row r="4267">
          <cell r="B4267" t="str">
            <v>高原奶油白有機</v>
          </cell>
          <cell r="D4267" t="str">
            <v>有機</v>
          </cell>
          <cell r="E4267" t="str">
            <v>瑞城</v>
          </cell>
          <cell r="F4267" t="str">
            <v>KG</v>
          </cell>
          <cell r="H4267" t="str">
            <v>臺灣有機農產品</v>
          </cell>
          <cell r="I4267" t="str">
            <v>1-003-912003</v>
          </cell>
        </row>
        <row r="4268">
          <cell r="B4268" t="str">
            <v>油江菜(有機</v>
          </cell>
          <cell r="E4268" t="str">
            <v>瑞城</v>
          </cell>
          <cell r="F4268" t="str">
            <v>KG</v>
          </cell>
          <cell r="H4268" t="str">
            <v>臺灣有機農產品</v>
          </cell>
          <cell r="I4268" t="str">
            <v>1-003-912003</v>
          </cell>
        </row>
        <row r="4269">
          <cell r="B4269" t="str">
            <v>長年菜(有機</v>
          </cell>
          <cell r="E4269" t="str">
            <v>綠采</v>
          </cell>
          <cell r="F4269" t="str">
            <v>KG</v>
          </cell>
        </row>
        <row r="4270">
          <cell r="B4270" t="str">
            <v>大白菜(有機</v>
          </cell>
          <cell r="E4270" t="str">
            <v>瑞城</v>
          </cell>
          <cell r="F4270" t="str">
            <v>KG</v>
          </cell>
          <cell r="H4270" t="str">
            <v>臺灣有機農產品</v>
          </cell>
          <cell r="I4270" t="str">
            <v>1-003-912003</v>
          </cell>
        </row>
        <row r="4271">
          <cell r="B4271" t="str">
            <v>馬鈴薯(有機</v>
          </cell>
          <cell r="E4271" t="str">
            <v>福業國際</v>
          </cell>
          <cell r="F4271" t="str">
            <v>KG</v>
          </cell>
        </row>
        <row r="4272">
          <cell r="B4272" t="str">
            <v>紫高麗菜(有機</v>
          </cell>
          <cell r="D4272" t="str">
            <v/>
          </cell>
          <cell r="E4272" t="str">
            <v>綠采</v>
          </cell>
          <cell r="F4272" t="str">
            <v>KG</v>
          </cell>
        </row>
        <row r="4273">
          <cell r="B4273" t="str">
            <v>白米(有機30K</v>
          </cell>
          <cell r="E4273" t="str">
            <v>瑞城(米)</v>
          </cell>
          <cell r="F4273" t="str">
            <v>KG</v>
          </cell>
        </row>
        <row r="4274">
          <cell r="B4274" t="str">
            <v>刈薯(有機</v>
          </cell>
          <cell r="D4274" t="str">
            <v/>
          </cell>
          <cell r="E4274" t="str">
            <v>綠采</v>
          </cell>
          <cell r="F4274" t="str">
            <v>KG</v>
          </cell>
        </row>
        <row r="4275">
          <cell r="B4275" t="str">
            <v>美白菇Q</v>
          </cell>
          <cell r="D4275" t="str">
            <v/>
          </cell>
          <cell r="E4275" t="str">
            <v>萬生科技</v>
          </cell>
          <cell r="F4275" t="str">
            <v>KG</v>
          </cell>
        </row>
        <row r="4276">
          <cell r="B4276" t="str">
            <v>杏鮑菇B-Q</v>
          </cell>
          <cell r="E4276" t="str">
            <v>萬生科技</v>
          </cell>
          <cell r="F4276" t="str">
            <v>KG</v>
          </cell>
        </row>
        <row r="4277">
          <cell r="B4277" t="str">
            <v>琇珍菇A(有機</v>
          </cell>
          <cell r="E4277" t="str">
            <v>名間菇</v>
          </cell>
          <cell r="F4277" t="str">
            <v>KG</v>
          </cell>
        </row>
        <row r="4278">
          <cell r="B4278" t="str">
            <v>蒜頭(有機</v>
          </cell>
          <cell r="E4278" t="str">
            <v>綠采</v>
          </cell>
          <cell r="F4278" t="str">
            <v>KG</v>
          </cell>
        </row>
        <row r="4279">
          <cell r="B4279" t="str">
            <v>玉米塊(有機</v>
          </cell>
          <cell r="D4279" t="str">
            <v>500G*20包/件</v>
          </cell>
          <cell r="E4279" t="str">
            <v>福業國際</v>
          </cell>
          <cell r="F4279" t="str">
            <v>包</v>
          </cell>
        </row>
        <row r="4280">
          <cell r="B4280" t="str">
            <v>鴻喜菇(有機</v>
          </cell>
          <cell r="D4280" t="str">
            <v>150G/30入/件</v>
          </cell>
          <cell r="E4280" t="str">
            <v>萬生科技</v>
          </cell>
          <cell r="F4280" t="str">
            <v>包</v>
          </cell>
        </row>
        <row r="4281">
          <cell r="B4281" t="str">
            <v>蓮藕(有機</v>
          </cell>
          <cell r="E4281" t="str">
            <v>綠采</v>
          </cell>
          <cell r="F4281" t="str">
            <v>KG</v>
          </cell>
        </row>
        <row r="4282">
          <cell r="B4282" t="str">
            <v>荷葉白菜(有機</v>
          </cell>
          <cell r="E4282" t="str">
            <v>福業國際</v>
          </cell>
          <cell r="F4282" t="str">
            <v>KG</v>
          </cell>
        </row>
        <row r="4283">
          <cell r="B4283" t="str">
            <v>山菠菜(有機</v>
          </cell>
          <cell r="E4283" t="str">
            <v>瑞城</v>
          </cell>
          <cell r="F4283" t="str">
            <v>KG</v>
          </cell>
        </row>
        <row r="4284">
          <cell r="B4284" t="str">
            <v>櫛瓜(有機</v>
          </cell>
          <cell r="E4284" t="str">
            <v>綠采</v>
          </cell>
          <cell r="F4284" t="str">
            <v>KG</v>
          </cell>
        </row>
        <row r="4285">
          <cell r="B4285" t="str">
            <v>四季豆Q</v>
          </cell>
          <cell r="E4285" t="str">
            <v>荃珍</v>
          </cell>
          <cell r="F4285" t="str">
            <v>KG</v>
          </cell>
        </row>
        <row r="4286">
          <cell r="B4286" t="str">
            <v>黑豆芽Q</v>
          </cell>
          <cell r="E4286" t="str">
            <v>圓福</v>
          </cell>
          <cell r="F4286" t="str">
            <v>KG</v>
          </cell>
        </row>
        <row r="4287">
          <cell r="B4287" t="str">
            <v>冰烤地瓜(有機</v>
          </cell>
          <cell r="D4287" t="str">
            <v>冷凍500G/包</v>
          </cell>
          <cell r="E4287" t="str">
            <v>福業國際</v>
          </cell>
          <cell r="F4287" t="str">
            <v>包</v>
          </cell>
        </row>
        <row r="4288">
          <cell r="B4288" t="str">
            <v>N南瓜去籽</v>
          </cell>
          <cell r="E4288" t="str">
            <v>新北果菜</v>
          </cell>
          <cell r="F4288" t="str">
            <v>KG</v>
          </cell>
        </row>
        <row r="4289">
          <cell r="B4289" t="str">
            <v>N南瓜去皮</v>
          </cell>
          <cell r="E4289" t="str">
            <v>新北果菜</v>
          </cell>
          <cell r="F4289" t="str">
            <v>KG</v>
          </cell>
        </row>
        <row r="4290">
          <cell r="B4290" t="str">
            <v>N南瓜</v>
          </cell>
          <cell r="E4290" t="str">
            <v>新北果菜</v>
          </cell>
          <cell r="F4290" t="str">
            <v>KG</v>
          </cell>
        </row>
        <row r="4291">
          <cell r="B4291" t="str">
            <v>N鳳梨丁</v>
          </cell>
          <cell r="E4291" t="str">
            <v>新北果菜</v>
          </cell>
          <cell r="F4291" t="str">
            <v>KG</v>
          </cell>
        </row>
        <row r="4292">
          <cell r="B4292" t="str">
            <v>N結頭菜去皮</v>
          </cell>
          <cell r="E4292" t="str">
            <v>新北果菜</v>
          </cell>
          <cell r="F4292" t="str">
            <v>KG</v>
          </cell>
        </row>
        <row r="4293">
          <cell r="B4293" t="str">
            <v>小黃瓜</v>
          </cell>
          <cell r="C4293" t="str">
            <v>台北市第一果菜批發市場</v>
          </cell>
          <cell r="D4293" t="str">
            <v>生鮮</v>
          </cell>
          <cell r="E4293" t="str">
            <v>台北一市</v>
          </cell>
          <cell r="F4293" t="str">
            <v>KG</v>
          </cell>
        </row>
        <row r="4294">
          <cell r="B4294" t="str">
            <v>小黃瓜</v>
          </cell>
          <cell r="C4294" t="str">
            <v>荃珍農產行</v>
          </cell>
          <cell r="E4294" t="str">
            <v>荃珍</v>
          </cell>
          <cell r="F4294" t="str">
            <v>KG</v>
          </cell>
        </row>
        <row r="4295">
          <cell r="B4295" t="str">
            <v>N小黃瓜切</v>
          </cell>
          <cell r="E4295" t="str">
            <v>良朋</v>
          </cell>
          <cell r="F4295" t="str">
            <v>KG</v>
          </cell>
        </row>
        <row r="4296">
          <cell r="B4296" t="str">
            <v>N小黃瓜</v>
          </cell>
          <cell r="E4296" t="str">
            <v>新北果菜</v>
          </cell>
          <cell r="F4296" t="str">
            <v>KG</v>
          </cell>
        </row>
        <row r="4297">
          <cell r="B4297" t="str">
            <v>大黃瓜</v>
          </cell>
          <cell r="C4297" t="str">
            <v>荃珍農產行</v>
          </cell>
          <cell r="D4297" t="str">
            <v>生鮮</v>
          </cell>
          <cell r="E4297" t="str">
            <v>荃珍</v>
          </cell>
          <cell r="F4297" t="str">
            <v>KG</v>
          </cell>
        </row>
        <row r="4298">
          <cell r="B4298" t="str">
            <v>N大黃瓜去皮</v>
          </cell>
          <cell r="C4298" t="str">
            <v>台北市第一果菜批發市場</v>
          </cell>
          <cell r="D4298" t="str">
            <v>生鮮</v>
          </cell>
          <cell r="E4298" t="str">
            <v>台北一市</v>
          </cell>
          <cell r="F4298" t="str">
            <v>KG</v>
          </cell>
        </row>
        <row r="4299">
          <cell r="B4299" t="str">
            <v>大黃瓜</v>
          </cell>
          <cell r="C4299" t="str">
            <v>台北市第一果菜批發市場</v>
          </cell>
          <cell r="D4299" t="str">
            <v>生鮮</v>
          </cell>
          <cell r="E4299" t="str">
            <v>台北一市</v>
          </cell>
          <cell r="F4299" t="str">
            <v>KG</v>
          </cell>
        </row>
        <row r="4300">
          <cell r="B4300" t="str">
            <v>N大黃瓜切</v>
          </cell>
          <cell r="E4300" t="str">
            <v>良朋</v>
          </cell>
          <cell r="F4300" t="str">
            <v>KG</v>
          </cell>
        </row>
        <row r="4301">
          <cell r="B4301" t="str">
            <v>大黃瓜去皮</v>
          </cell>
          <cell r="C4301" t="str">
            <v>荃珍農產行</v>
          </cell>
          <cell r="E4301" t="str">
            <v>荃珍</v>
          </cell>
          <cell r="F4301" t="str">
            <v>KG</v>
          </cell>
        </row>
        <row r="4302">
          <cell r="B4302" t="str">
            <v>N大黃瓜</v>
          </cell>
          <cell r="E4302" t="str">
            <v>新北果菜</v>
          </cell>
          <cell r="F4302" t="str">
            <v>KG</v>
          </cell>
        </row>
        <row r="4303">
          <cell r="B4303" t="str">
            <v>N大黃瓜去皮</v>
          </cell>
          <cell r="E4303" t="str">
            <v>新北果菜</v>
          </cell>
          <cell r="F4303" t="str">
            <v>KG</v>
          </cell>
        </row>
        <row r="4304">
          <cell r="B4304" t="str">
            <v>冬瓜</v>
          </cell>
          <cell r="C4304" t="str">
            <v>台北市第一果菜批發市場</v>
          </cell>
          <cell r="D4304" t="str">
            <v>生鮮</v>
          </cell>
          <cell r="E4304" t="str">
            <v>台北一市</v>
          </cell>
          <cell r="F4304" t="str">
            <v>KG</v>
          </cell>
        </row>
        <row r="4305">
          <cell r="B4305" t="str">
            <v>冬瓜去皮</v>
          </cell>
          <cell r="C4305" t="str">
            <v>台北市第一果菜批發市場</v>
          </cell>
          <cell r="E4305" t="str">
            <v>台北一市</v>
          </cell>
          <cell r="F4305" t="str">
            <v>KG</v>
          </cell>
        </row>
        <row r="4306">
          <cell r="B4306" t="str">
            <v>冬瓜</v>
          </cell>
          <cell r="C4306" t="str">
            <v>荃珍農產行</v>
          </cell>
          <cell r="E4306" t="str">
            <v>荃珍</v>
          </cell>
          <cell r="F4306" t="str">
            <v>KG</v>
          </cell>
        </row>
        <row r="4307">
          <cell r="B4307" t="str">
            <v>N冬瓜切</v>
          </cell>
          <cell r="E4307" t="str">
            <v>良朋</v>
          </cell>
          <cell r="F4307" t="str">
            <v>KG</v>
          </cell>
        </row>
        <row r="4308">
          <cell r="B4308" t="str">
            <v>冬瓜去皮</v>
          </cell>
          <cell r="C4308" t="str">
            <v>荃珍農產行</v>
          </cell>
          <cell r="E4308" t="str">
            <v>荃珍</v>
          </cell>
          <cell r="F4308" t="str">
            <v>KG</v>
          </cell>
        </row>
        <row r="4309">
          <cell r="B4309" t="str">
            <v>絲瓜</v>
          </cell>
          <cell r="C4309" t="str">
            <v>台北市第一果菜批發市場</v>
          </cell>
          <cell r="D4309" t="str">
            <v>生鮮</v>
          </cell>
          <cell r="E4309" t="str">
            <v>台北一市</v>
          </cell>
          <cell r="F4309" t="str">
            <v>KG</v>
          </cell>
        </row>
        <row r="4310">
          <cell r="B4310" t="str">
            <v>N絲瓜去皮</v>
          </cell>
          <cell r="C4310" t="str">
            <v>台北市第一果菜批發市場</v>
          </cell>
          <cell r="E4310" t="str">
            <v>台北一市</v>
          </cell>
          <cell r="F4310" t="str">
            <v>KG</v>
          </cell>
        </row>
        <row r="4311">
          <cell r="B4311" t="str">
            <v>N絲瓜切</v>
          </cell>
          <cell r="E4311" t="str">
            <v>良朋</v>
          </cell>
          <cell r="F4311" t="str">
            <v>KG</v>
          </cell>
        </row>
        <row r="4312">
          <cell r="B4312" t="str">
            <v>絲瓜</v>
          </cell>
          <cell r="C4312" t="str">
            <v>荃珍農產行</v>
          </cell>
          <cell r="E4312" t="str">
            <v>荃珍</v>
          </cell>
          <cell r="F4312" t="str">
            <v>KG</v>
          </cell>
        </row>
        <row r="4313">
          <cell r="B4313" t="str">
            <v>絲瓜去皮</v>
          </cell>
          <cell r="C4313" t="str">
            <v>荃珍農產行</v>
          </cell>
          <cell r="E4313" t="str">
            <v>荃珍</v>
          </cell>
          <cell r="F4313" t="str">
            <v>KG</v>
          </cell>
        </row>
        <row r="4314">
          <cell r="B4314" t="str">
            <v>N絲瓜</v>
          </cell>
          <cell r="E4314" t="str">
            <v>新北果菜</v>
          </cell>
          <cell r="F4314" t="str">
            <v>KG</v>
          </cell>
        </row>
        <row r="4315">
          <cell r="B4315" t="str">
            <v>N絲瓜去皮</v>
          </cell>
          <cell r="E4315" t="str">
            <v>新北果菜</v>
          </cell>
          <cell r="F4315" t="str">
            <v>KG</v>
          </cell>
        </row>
        <row r="4316">
          <cell r="B4316" t="str">
            <v>苦瓜</v>
          </cell>
          <cell r="C4316" t="str">
            <v>荃珍農產行</v>
          </cell>
          <cell r="D4316" t="str">
            <v>生鮮</v>
          </cell>
          <cell r="E4316" t="str">
            <v>荃珍</v>
          </cell>
          <cell r="F4316" t="str">
            <v>KG</v>
          </cell>
        </row>
        <row r="4317">
          <cell r="B4317" t="str">
            <v>N苦瓜</v>
          </cell>
          <cell r="C4317" t="str">
            <v>台北市第一果菜批發市場</v>
          </cell>
          <cell r="E4317" t="str">
            <v>台北一市</v>
          </cell>
          <cell r="F4317" t="str">
            <v>KG</v>
          </cell>
        </row>
        <row r="4318">
          <cell r="B4318" t="str">
            <v>N佛手瓜</v>
          </cell>
          <cell r="D4318" t="str">
            <v>生鮮</v>
          </cell>
          <cell r="E4318" t="str">
            <v>台北一市</v>
          </cell>
          <cell r="F4318" t="str">
            <v>KG</v>
          </cell>
        </row>
        <row r="4319">
          <cell r="B4319" t="str">
            <v>櫛瓜(黃</v>
          </cell>
          <cell r="E4319" t="str">
            <v>台北二市</v>
          </cell>
          <cell r="F4319" t="str">
            <v>KG</v>
          </cell>
        </row>
        <row r="4320">
          <cell r="B4320" t="str">
            <v>櫛瓜(綠</v>
          </cell>
          <cell r="E4320" t="str">
            <v>台北二市</v>
          </cell>
          <cell r="F4320" t="str">
            <v>KG</v>
          </cell>
        </row>
        <row r="4321">
          <cell r="B4321" t="str">
            <v>櫛瓜(綠</v>
          </cell>
          <cell r="E4321" t="str">
            <v>現購雨宸</v>
          </cell>
          <cell r="F4321" t="str">
            <v>KG</v>
          </cell>
        </row>
        <row r="4322">
          <cell r="B4322" t="str">
            <v>木耳絲</v>
          </cell>
          <cell r="E4322" t="str">
            <v>荃珍</v>
          </cell>
          <cell r="F4322" t="str">
            <v>KG</v>
          </cell>
        </row>
        <row r="4323">
          <cell r="B4323" t="str">
            <v>佛手瓜</v>
          </cell>
          <cell r="E4323" t="str">
            <v>荃珍</v>
          </cell>
          <cell r="F4323" t="str">
            <v>KG</v>
          </cell>
        </row>
        <row r="4324">
          <cell r="B4324" t="str">
            <v>大木耳</v>
          </cell>
          <cell r="E4324" t="str">
            <v>名間菇</v>
          </cell>
          <cell r="F4324" t="str">
            <v>KG</v>
          </cell>
        </row>
        <row r="4325">
          <cell r="B4325" t="str">
            <v>小木耳</v>
          </cell>
          <cell r="E4325" t="str">
            <v>名間菇</v>
          </cell>
          <cell r="F4325" t="str">
            <v>KG</v>
          </cell>
        </row>
        <row r="4326">
          <cell r="B4326" t="str">
            <v>N扁蒲</v>
          </cell>
          <cell r="C4326" t="str">
            <v>台北市第一果菜批發市場</v>
          </cell>
          <cell r="D4326" t="str">
            <v>生鮮</v>
          </cell>
          <cell r="E4326" t="str">
            <v>台北一市</v>
          </cell>
          <cell r="F4326" t="str">
            <v>KG</v>
          </cell>
        </row>
        <row r="4327">
          <cell r="B4327" t="str">
            <v>N扁蒲去皮</v>
          </cell>
          <cell r="C4327" t="str">
            <v>台北市第一果菜批發市場</v>
          </cell>
          <cell r="E4327" t="str">
            <v>台北一市</v>
          </cell>
          <cell r="F4327" t="str">
            <v>KG</v>
          </cell>
        </row>
        <row r="4328">
          <cell r="B4328" t="str">
            <v>N扁蒲切</v>
          </cell>
          <cell r="E4328" t="str">
            <v>良朋</v>
          </cell>
          <cell r="F4328" t="str">
            <v>KG</v>
          </cell>
        </row>
        <row r="4329">
          <cell r="B4329" t="str">
            <v>扁蒲</v>
          </cell>
          <cell r="C4329" t="str">
            <v>荃珍農產行</v>
          </cell>
          <cell r="E4329" t="str">
            <v>荃珍</v>
          </cell>
          <cell r="F4329" t="str">
            <v>KG</v>
          </cell>
        </row>
        <row r="4330">
          <cell r="B4330" t="str">
            <v>扁蒲去皮</v>
          </cell>
          <cell r="C4330" t="str">
            <v>荃珍農產行</v>
          </cell>
          <cell r="E4330" t="str">
            <v>荃珍</v>
          </cell>
          <cell r="F4330" t="str">
            <v>KG</v>
          </cell>
        </row>
        <row r="4331">
          <cell r="B4331" t="str">
            <v>N扁蒲</v>
          </cell>
          <cell r="E4331" t="str">
            <v>新北果菜</v>
          </cell>
          <cell r="F4331" t="str">
            <v>KG</v>
          </cell>
        </row>
        <row r="4332">
          <cell r="B4332" t="str">
            <v>N扁蒲去皮</v>
          </cell>
          <cell r="E4332" t="str">
            <v>新北果菜</v>
          </cell>
          <cell r="F4332" t="str">
            <v>KG</v>
          </cell>
        </row>
        <row r="4333">
          <cell r="B4333" t="str">
            <v>茄子</v>
          </cell>
          <cell r="C4333" t="str">
            <v>荃珍農產行</v>
          </cell>
          <cell r="D4333" t="str">
            <v>生鮮</v>
          </cell>
          <cell r="E4333" t="str">
            <v>荃珍</v>
          </cell>
          <cell r="F4333" t="str">
            <v>KG</v>
          </cell>
        </row>
        <row r="4334">
          <cell r="B4334" t="str">
            <v>N茄子切</v>
          </cell>
          <cell r="E4334" t="str">
            <v>良朋</v>
          </cell>
          <cell r="F4334" t="str">
            <v>KG</v>
          </cell>
        </row>
        <row r="4335">
          <cell r="B4335" t="str">
            <v>N茄子</v>
          </cell>
          <cell r="C4335" t="str">
            <v>台北市第一果菜批發市場</v>
          </cell>
          <cell r="E4335" t="str">
            <v>台北一市</v>
          </cell>
          <cell r="F4335" t="str">
            <v>KG</v>
          </cell>
        </row>
        <row r="4336">
          <cell r="B4336" t="str">
            <v>N茄子</v>
          </cell>
          <cell r="E4336" t="str">
            <v>新北果菜</v>
          </cell>
          <cell r="F4336" t="str">
            <v>KG</v>
          </cell>
        </row>
        <row r="4337">
          <cell r="B4337" t="str">
            <v>大蕃茄</v>
          </cell>
          <cell r="C4337" t="str">
            <v>荃珍農產行</v>
          </cell>
          <cell r="D4337" t="str">
            <v>生鮮</v>
          </cell>
          <cell r="E4337" t="str">
            <v>荃珍</v>
          </cell>
          <cell r="F4337" t="str">
            <v>KG</v>
          </cell>
        </row>
        <row r="4338">
          <cell r="B4338" t="str">
            <v>大蕃茄(高山紅</v>
          </cell>
          <cell r="C4338" t="str">
            <v>荃珍農產行</v>
          </cell>
          <cell r="D4338" t="str">
            <v>生鮮</v>
          </cell>
          <cell r="E4338" t="str">
            <v>荃珍</v>
          </cell>
          <cell r="F4338" t="str">
            <v>KG</v>
          </cell>
        </row>
        <row r="4339">
          <cell r="B4339" t="str">
            <v>大蕃茄(黑柿</v>
          </cell>
          <cell r="C4339" t="str">
            <v>荃珍農產行</v>
          </cell>
          <cell r="D4339" t="str">
            <v>生鮮</v>
          </cell>
          <cell r="E4339" t="str">
            <v>荃珍</v>
          </cell>
          <cell r="F4339" t="str">
            <v>KG</v>
          </cell>
        </row>
        <row r="4340">
          <cell r="B4340" t="str">
            <v>大蕃茄(冷凍</v>
          </cell>
          <cell r="E4340" t="str">
            <v>聯宏</v>
          </cell>
          <cell r="F4340" t="str">
            <v>KG</v>
          </cell>
        </row>
        <row r="4341">
          <cell r="B4341" t="str">
            <v>大蕃茄(牛蕃茄</v>
          </cell>
          <cell r="C4341" t="str">
            <v>荃珍農產行</v>
          </cell>
          <cell r="D4341" t="str">
            <v>生鮮</v>
          </cell>
          <cell r="E4341" t="str">
            <v>荃珍</v>
          </cell>
          <cell r="F4341" t="str">
            <v>KG</v>
          </cell>
        </row>
        <row r="4342">
          <cell r="B4342" t="str">
            <v>N大蕃茄切</v>
          </cell>
          <cell r="D4342" t="str">
            <v>生鮮</v>
          </cell>
          <cell r="E4342" t="str">
            <v>良朋</v>
          </cell>
          <cell r="F4342" t="str">
            <v>KG</v>
          </cell>
        </row>
        <row r="4343">
          <cell r="B4343" t="str">
            <v>N彩椒</v>
          </cell>
          <cell r="C4343" t="str">
            <v>台北市第一果菜批發市場</v>
          </cell>
          <cell r="D4343" t="str">
            <v>生鮮</v>
          </cell>
          <cell r="E4343" t="str">
            <v>台北一市</v>
          </cell>
          <cell r="F4343" t="str">
            <v>KG</v>
          </cell>
        </row>
        <row r="4344">
          <cell r="B4344" t="str">
            <v>N青椒</v>
          </cell>
          <cell r="C4344" t="str">
            <v>台北市第一果菜批發市場</v>
          </cell>
          <cell r="D4344" t="str">
            <v>生鮮</v>
          </cell>
          <cell r="E4344" t="str">
            <v>台北一市</v>
          </cell>
          <cell r="F4344" t="str">
            <v>KG</v>
          </cell>
        </row>
        <row r="4345">
          <cell r="B4345" t="str">
            <v>N紅椒</v>
          </cell>
          <cell r="C4345" t="str">
            <v>台北市第一果菜批發市場</v>
          </cell>
          <cell r="D4345" t="str">
            <v>生鮮</v>
          </cell>
          <cell r="E4345" t="str">
            <v>台北一市</v>
          </cell>
          <cell r="F4345" t="str">
            <v>KG</v>
          </cell>
        </row>
        <row r="4346">
          <cell r="B4346" t="str">
            <v>N黃椒</v>
          </cell>
          <cell r="C4346" t="str">
            <v>台北市第一果菜批發市場</v>
          </cell>
          <cell r="D4346" t="str">
            <v>生鮮</v>
          </cell>
          <cell r="E4346" t="str">
            <v>台北一市</v>
          </cell>
          <cell r="F4346" t="str">
            <v>KG</v>
          </cell>
        </row>
        <row r="4347">
          <cell r="B4347" t="str">
            <v>青椒</v>
          </cell>
          <cell r="C4347" t="str">
            <v>荃珍農產行</v>
          </cell>
          <cell r="D4347" t="str">
            <v>生鮮</v>
          </cell>
          <cell r="E4347" t="str">
            <v>荃珍</v>
          </cell>
          <cell r="F4347" t="str">
            <v>KG</v>
          </cell>
        </row>
        <row r="4348">
          <cell r="B4348" t="str">
            <v>黃椒</v>
          </cell>
          <cell r="C4348" t="str">
            <v>荃珍農產行</v>
          </cell>
          <cell r="D4348" t="str">
            <v>生鮮</v>
          </cell>
          <cell r="E4348" t="str">
            <v>荃珍</v>
          </cell>
          <cell r="F4348" t="str">
            <v>KG</v>
          </cell>
        </row>
        <row r="4349">
          <cell r="B4349" t="str">
            <v>紅椒</v>
          </cell>
          <cell r="C4349" t="str">
            <v>荃珍農產行</v>
          </cell>
          <cell r="D4349" t="str">
            <v>生鮮</v>
          </cell>
          <cell r="E4349" t="str">
            <v>荃珍</v>
          </cell>
          <cell r="F4349" t="str">
            <v>KG</v>
          </cell>
        </row>
        <row r="4350">
          <cell r="B4350" t="str">
            <v>橘椒</v>
          </cell>
          <cell r="C4350" t="str">
            <v>荃珍農產行</v>
          </cell>
          <cell r="D4350" t="str">
            <v>生鮮</v>
          </cell>
          <cell r="E4350" t="str">
            <v>荃珍</v>
          </cell>
          <cell r="F4350" t="str">
            <v>KG</v>
          </cell>
        </row>
        <row r="4351">
          <cell r="B4351" t="str">
            <v>彩椒</v>
          </cell>
          <cell r="C4351" t="str">
            <v>荃珍農產行</v>
          </cell>
          <cell r="D4351" t="str">
            <v>生鮮</v>
          </cell>
          <cell r="E4351" t="str">
            <v>荃珍</v>
          </cell>
          <cell r="F4351" t="str">
            <v>KG</v>
          </cell>
        </row>
        <row r="4352">
          <cell r="B4352" t="str">
            <v>甜椒</v>
          </cell>
          <cell r="C4352" t="str">
            <v>荃珍農產行</v>
          </cell>
          <cell r="D4352" t="str">
            <v>生鮮</v>
          </cell>
          <cell r="E4352" t="str">
            <v>荃珍</v>
          </cell>
          <cell r="F4352" t="str">
            <v>KG</v>
          </cell>
        </row>
        <row r="4353">
          <cell r="B4353" t="str">
            <v>糯米椒</v>
          </cell>
          <cell r="E4353" t="str">
            <v>現購雨宸</v>
          </cell>
          <cell r="F4353" t="str">
            <v>KG</v>
          </cell>
        </row>
        <row r="4354">
          <cell r="B4354" t="str">
            <v>N紅椒切</v>
          </cell>
          <cell r="E4354" t="str">
            <v>良朋</v>
          </cell>
          <cell r="F4354" t="str">
            <v>KG</v>
          </cell>
        </row>
        <row r="4355">
          <cell r="B4355" t="str">
            <v>N青椒切</v>
          </cell>
          <cell r="E4355" t="str">
            <v>良朋</v>
          </cell>
          <cell r="F4355" t="str">
            <v>KG</v>
          </cell>
        </row>
        <row r="4356">
          <cell r="B4356" t="str">
            <v>N彩椒切</v>
          </cell>
          <cell r="E4356" t="str">
            <v>良朋</v>
          </cell>
          <cell r="F4356" t="str">
            <v>KG</v>
          </cell>
        </row>
        <row r="4357">
          <cell r="B4357" t="str">
            <v>青花菜</v>
          </cell>
          <cell r="C4357" t="str">
            <v>荃珍農產行</v>
          </cell>
          <cell r="D4357" t="str">
            <v>生鮮</v>
          </cell>
          <cell r="E4357" t="str">
            <v>荃珍</v>
          </cell>
          <cell r="F4357" t="str">
            <v>KG</v>
          </cell>
        </row>
        <row r="4358">
          <cell r="B4358" t="str">
            <v>青花菜(切片</v>
          </cell>
          <cell r="C4358" t="str">
            <v>荃珍農產行</v>
          </cell>
          <cell r="E4358" t="str">
            <v>荃珍</v>
          </cell>
          <cell r="F4358" t="str">
            <v>KG</v>
          </cell>
        </row>
        <row r="4359">
          <cell r="B4359" t="str">
            <v>青花菜(冷凍</v>
          </cell>
          <cell r="E4359" t="str">
            <v>味鴻</v>
          </cell>
          <cell r="F4359" t="str">
            <v>KG</v>
          </cell>
        </row>
        <row r="4360">
          <cell r="B4360" t="str">
            <v>青花菜(進口</v>
          </cell>
          <cell r="D4360" t="str">
            <v>生鮮</v>
          </cell>
          <cell r="E4360" t="str">
            <v>合豐</v>
          </cell>
          <cell r="F4360" t="str">
            <v>KG</v>
          </cell>
        </row>
        <row r="4361">
          <cell r="B4361" t="str">
            <v>青花菜CAS</v>
          </cell>
          <cell r="C4361" t="str">
            <v>嘉鹿果菜生產合作社</v>
          </cell>
          <cell r="E4361" t="str">
            <v>嘉鹿</v>
          </cell>
          <cell r="F4361" t="str">
            <v>KG</v>
          </cell>
          <cell r="H4361" t="str">
            <v>CAS台灣優良農產品</v>
          </cell>
          <cell r="I4361" t="str">
            <v>120504</v>
          </cell>
        </row>
        <row r="4362">
          <cell r="B4362" t="str">
            <v>N青花菜</v>
          </cell>
          <cell r="C4362" t="str">
            <v>台北市第一果菜批發市場</v>
          </cell>
          <cell r="E4362" t="str">
            <v>台北一市</v>
          </cell>
          <cell r="F4362" t="str">
            <v>KG</v>
          </cell>
        </row>
        <row r="4363">
          <cell r="B4363" t="str">
            <v>青花菜(冷凍</v>
          </cell>
          <cell r="D4363" t="str">
            <v>10k/箱</v>
          </cell>
          <cell r="E4363" t="str">
            <v>祥亮</v>
          </cell>
          <cell r="F4363" t="str">
            <v>KG</v>
          </cell>
        </row>
        <row r="4364">
          <cell r="B4364" t="str">
            <v>白花菜CAS</v>
          </cell>
          <cell r="C4364" t="str">
            <v>嘉鹿果菜生產合作社</v>
          </cell>
          <cell r="E4364" t="str">
            <v>嘉鹿</v>
          </cell>
          <cell r="F4364" t="str">
            <v>KG</v>
          </cell>
          <cell r="H4364" t="str">
            <v>CAS台灣優良農產品</v>
          </cell>
          <cell r="I4364" t="str">
            <v>120510</v>
          </cell>
        </row>
        <row r="4365">
          <cell r="B4365" t="str">
            <v>白花菜(冷凍</v>
          </cell>
          <cell r="D4365" t="str">
            <v>10k/箱</v>
          </cell>
          <cell r="E4365" t="str">
            <v>祥亮</v>
          </cell>
          <cell r="F4365" t="str">
            <v>KG</v>
          </cell>
        </row>
        <row r="4366">
          <cell r="B4366" t="str">
            <v>青花菜1K</v>
          </cell>
          <cell r="C4366" t="str">
            <v>余姚市銀樹綠色食品有限公司</v>
          </cell>
          <cell r="D4366" t="str">
            <v>10包/箱</v>
          </cell>
          <cell r="E4366" t="str">
            <v>祥亮</v>
          </cell>
          <cell r="F4366" t="str">
            <v>包</v>
          </cell>
        </row>
        <row r="4367">
          <cell r="B4367" t="str">
            <v>豌豆莢</v>
          </cell>
          <cell r="C4367" t="str">
            <v>荃珍農產行</v>
          </cell>
          <cell r="D4367" t="str">
            <v>生鮮</v>
          </cell>
          <cell r="E4367" t="str">
            <v>荃珍</v>
          </cell>
          <cell r="F4367" t="str">
            <v>KG</v>
          </cell>
        </row>
        <row r="4368">
          <cell r="B4368" t="str">
            <v>白花菜1K</v>
          </cell>
          <cell r="C4368" t="str">
            <v>五蓮縣龍盛食品有限公司</v>
          </cell>
          <cell r="D4368" t="str">
            <v>10包/箱</v>
          </cell>
          <cell r="E4368" t="str">
            <v>祥亮</v>
          </cell>
          <cell r="F4368" t="str">
            <v>包</v>
          </cell>
        </row>
        <row r="4369">
          <cell r="B4369" t="str">
            <v>N白花菜(直送</v>
          </cell>
          <cell r="C4369" t="str">
            <v>新北市果菜運銷股份有限公司</v>
          </cell>
          <cell r="E4369" t="str">
            <v>新北果菜</v>
          </cell>
          <cell r="F4369" t="str">
            <v>KG</v>
          </cell>
        </row>
        <row r="4370">
          <cell r="B4370" t="str">
            <v>N青花菜(直送</v>
          </cell>
          <cell r="C4370" t="str">
            <v>新北市果菜運銷股份有限公司</v>
          </cell>
          <cell r="E4370" t="str">
            <v>新北果菜</v>
          </cell>
          <cell r="F4370" t="str">
            <v>KG</v>
          </cell>
        </row>
        <row r="4371">
          <cell r="B4371" t="str">
            <v>白花菜</v>
          </cell>
          <cell r="C4371" t="str">
            <v>台北市第一果菜批發市場</v>
          </cell>
          <cell r="E4371" t="str">
            <v>台北一市</v>
          </cell>
          <cell r="F4371" t="str">
            <v>KG</v>
          </cell>
        </row>
        <row r="4372">
          <cell r="B4372" t="str">
            <v>N白花菜切朵</v>
          </cell>
          <cell r="C4372" t="str">
            <v>台北市第一果菜批發市場</v>
          </cell>
          <cell r="E4372" t="str">
            <v>台北一市</v>
          </cell>
          <cell r="F4372" t="str">
            <v>KG</v>
          </cell>
        </row>
        <row r="4373">
          <cell r="B4373" t="str">
            <v>N青花菜去頭</v>
          </cell>
          <cell r="C4373" t="str">
            <v>台北市第一果菜批發市場</v>
          </cell>
          <cell r="E4373" t="str">
            <v>台北一市</v>
          </cell>
          <cell r="F4373" t="str">
            <v>KG</v>
          </cell>
        </row>
        <row r="4374">
          <cell r="B4374" t="str">
            <v>N白花菜去頭</v>
          </cell>
          <cell r="C4374" t="str">
            <v>台北市第一果菜批發市場</v>
          </cell>
          <cell r="E4374" t="str">
            <v>台北一市</v>
          </cell>
          <cell r="F4374" t="str">
            <v>KG</v>
          </cell>
        </row>
        <row r="4375">
          <cell r="B4375" t="str">
            <v>白花菜去頭</v>
          </cell>
          <cell r="C4375" t="str">
            <v>荃珍農產行</v>
          </cell>
          <cell r="E4375" t="str">
            <v>荃珍</v>
          </cell>
          <cell r="F4375" t="str">
            <v>KG</v>
          </cell>
        </row>
        <row r="4376">
          <cell r="B4376" t="str">
            <v>青花菜去頭</v>
          </cell>
          <cell r="C4376" t="str">
            <v>荃珍農產行</v>
          </cell>
          <cell r="E4376" t="str">
            <v>荃珍</v>
          </cell>
          <cell r="F4376" t="str">
            <v>KG</v>
          </cell>
        </row>
        <row r="4377">
          <cell r="B4377" t="str">
            <v>長豆</v>
          </cell>
          <cell r="C4377" t="str">
            <v>荃珍農產行</v>
          </cell>
          <cell r="D4377" t="str">
            <v>生鮮</v>
          </cell>
          <cell r="E4377" t="str">
            <v>荃珍</v>
          </cell>
          <cell r="F4377" t="str">
            <v>KG</v>
          </cell>
        </row>
        <row r="4378">
          <cell r="B4378" t="str">
            <v>敏豆</v>
          </cell>
          <cell r="C4378" t="str">
            <v>荃珍農產行</v>
          </cell>
          <cell r="D4378" t="str">
            <v>生鮮</v>
          </cell>
          <cell r="E4378" t="str">
            <v>荃珍</v>
          </cell>
          <cell r="F4378" t="str">
            <v>KG</v>
          </cell>
        </row>
        <row r="4379">
          <cell r="B4379" t="str">
            <v>N毛豆莢</v>
          </cell>
          <cell r="C4379" t="str">
            <v>荃珍農產行</v>
          </cell>
          <cell r="D4379" t="str">
            <v>生鮮</v>
          </cell>
          <cell r="E4379" t="str">
            <v>荃珍</v>
          </cell>
          <cell r="F4379" t="str">
            <v>KG</v>
          </cell>
        </row>
        <row r="4380">
          <cell r="B4380" t="str">
            <v>毛豆仁CAS</v>
          </cell>
          <cell r="C4380" t="str">
            <v>嘉鹿果菜生產合作社</v>
          </cell>
          <cell r="D4380" t="str">
            <v>冷凍</v>
          </cell>
          <cell r="E4380" t="str">
            <v>嘉鹿</v>
          </cell>
          <cell r="F4380" t="str">
            <v>KG</v>
          </cell>
          <cell r="H4380" t="str">
            <v>CAS台灣優良農產品</v>
          </cell>
          <cell r="I4380">
            <v>120509</v>
          </cell>
        </row>
        <row r="4381">
          <cell r="B4381" t="str">
            <v>毛豆仁(生鮮</v>
          </cell>
          <cell r="D4381" t="str">
            <v>生鮮</v>
          </cell>
          <cell r="E4381" t="str">
            <v>現購雨宸</v>
          </cell>
          <cell r="F4381" t="str">
            <v>KG</v>
          </cell>
        </row>
        <row r="4382">
          <cell r="B4382" t="str">
            <v>青豆仁(生鮮</v>
          </cell>
          <cell r="E4382" t="str">
            <v>現購雨宸</v>
          </cell>
          <cell r="F4382" t="str">
            <v>KG</v>
          </cell>
        </row>
        <row r="4383">
          <cell r="B4383" t="str">
            <v>毛豆仁(天然</v>
          </cell>
          <cell r="D4383" t="str">
            <v>120G</v>
          </cell>
          <cell r="E4383" t="str">
            <v>綠采</v>
          </cell>
          <cell r="F4383" t="str">
            <v>盒</v>
          </cell>
        </row>
        <row r="4384">
          <cell r="B4384" t="str">
            <v>南瓜</v>
          </cell>
          <cell r="C4384" t="str">
            <v>台北市第一果菜批發市場</v>
          </cell>
          <cell r="D4384" t="str">
            <v>生鮮</v>
          </cell>
          <cell r="E4384" t="str">
            <v>台北一市</v>
          </cell>
          <cell r="F4384" t="str">
            <v>KG</v>
          </cell>
        </row>
        <row r="4385">
          <cell r="B4385" t="str">
            <v>南瓜</v>
          </cell>
          <cell r="C4385" t="str">
            <v>荃珍農產行</v>
          </cell>
          <cell r="E4385" t="str">
            <v>荃珍</v>
          </cell>
          <cell r="F4385" t="str">
            <v>KG</v>
          </cell>
        </row>
        <row r="4386">
          <cell r="B4386" t="str">
            <v>南瓜丁</v>
          </cell>
          <cell r="C4386" t="str">
            <v>台北市第一果菜批發市場</v>
          </cell>
          <cell r="E4386" t="str">
            <v>台北一市</v>
          </cell>
          <cell r="F4386" t="str">
            <v>KG</v>
          </cell>
        </row>
        <row r="4387">
          <cell r="B4387" t="str">
            <v>南瓜去皮</v>
          </cell>
          <cell r="C4387" t="str">
            <v>台北市第一果菜批發市場</v>
          </cell>
          <cell r="E4387" t="str">
            <v>台北一市</v>
          </cell>
          <cell r="F4387" t="str">
            <v>KG</v>
          </cell>
        </row>
        <row r="4388">
          <cell r="B4388" t="str">
            <v>南瓜(栗子南瓜</v>
          </cell>
          <cell r="E4388" t="str">
            <v>現購雨宸</v>
          </cell>
          <cell r="F4388" t="str">
            <v>KG</v>
          </cell>
        </row>
        <row r="4389">
          <cell r="B4389" t="str">
            <v>N南瓜切丁</v>
          </cell>
          <cell r="E4389" t="str">
            <v>良朋</v>
          </cell>
          <cell r="F4389" t="str">
            <v>KG</v>
          </cell>
        </row>
        <row r="4390">
          <cell r="B4390" t="str">
            <v>南瓜去籽</v>
          </cell>
          <cell r="C4390" t="str">
            <v>台北市第一果菜批發市場</v>
          </cell>
          <cell r="E4390" t="str">
            <v>台北一市</v>
          </cell>
          <cell r="F4390" t="str">
            <v>KG</v>
          </cell>
        </row>
        <row r="4391">
          <cell r="B4391" t="str">
            <v>南瓜去皮去籽</v>
          </cell>
          <cell r="C4391" t="str">
            <v>台北市第一果菜批發市場</v>
          </cell>
          <cell r="E4391" t="str">
            <v>台北一市</v>
          </cell>
          <cell r="F4391" t="str">
            <v>KG</v>
          </cell>
        </row>
        <row r="4392">
          <cell r="B4392" t="str">
            <v>南瓜去皮</v>
          </cell>
          <cell r="C4392" t="str">
            <v>荃珍農產行</v>
          </cell>
          <cell r="E4392" t="str">
            <v>荃珍</v>
          </cell>
          <cell r="F4392" t="str">
            <v>KG</v>
          </cell>
        </row>
        <row r="4393">
          <cell r="B4393" t="str">
            <v>N櫛瓜</v>
          </cell>
          <cell r="D4393" t="str">
            <v>生鮮</v>
          </cell>
          <cell r="E4393" t="str">
            <v>台北一市</v>
          </cell>
          <cell r="F4393" t="str">
            <v>KG</v>
          </cell>
        </row>
        <row r="4394">
          <cell r="B4394" t="str">
            <v>紅小椒</v>
          </cell>
          <cell r="D4394" t="str">
            <v>生鮮</v>
          </cell>
          <cell r="E4394" t="str">
            <v>家煥</v>
          </cell>
          <cell r="F4394" t="str">
            <v>KG</v>
          </cell>
        </row>
        <row r="4395">
          <cell r="B4395" t="str">
            <v>青小辣椒</v>
          </cell>
          <cell r="D4395" t="str">
            <v>生鮮</v>
          </cell>
          <cell r="E4395" t="str">
            <v>家煥</v>
          </cell>
          <cell r="F4395" t="str">
            <v>KG</v>
          </cell>
        </row>
        <row r="4396">
          <cell r="B4396" t="str">
            <v>雞心辣椒</v>
          </cell>
          <cell r="C4396" t="str">
            <v>荃珍農產行</v>
          </cell>
          <cell r="D4396" t="str">
            <v>生鮮</v>
          </cell>
          <cell r="E4396" t="str">
            <v>荃珍</v>
          </cell>
          <cell r="F4396" t="str">
            <v>KG</v>
          </cell>
        </row>
        <row r="4397">
          <cell r="B4397" t="str">
            <v>朝天椒</v>
          </cell>
          <cell r="E4397" t="str">
            <v>家煥</v>
          </cell>
          <cell r="F4397" t="str">
            <v>KG</v>
          </cell>
        </row>
        <row r="4398">
          <cell r="B4398" t="str">
            <v>紅辣椒</v>
          </cell>
          <cell r="E4398" t="str">
            <v>家煥</v>
          </cell>
          <cell r="F4398" t="str">
            <v>KG</v>
          </cell>
        </row>
        <row r="4399">
          <cell r="B4399" t="str">
            <v>N紅1小椒</v>
          </cell>
          <cell r="D4399" t="str">
            <v>生鮮</v>
          </cell>
          <cell r="E4399" t="str">
            <v>良朋</v>
          </cell>
          <cell r="F4399" t="str">
            <v>KG</v>
          </cell>
        </row>
        <row r="4400">
          <cell r="B4400" t="str">
            <v>小辣椒</v>
          </cell>
          <cell r="E4400" t="str">
            <v>家煥</v>
          </cell>
          <cell r="F4400" t="str">
            <v>KG</v>
          </cell>
        </row>
        <row r="4401">
          <cell r="B4401" t="str">
            <v>大蕃茄</v>
          </cell>
          <cell r="C4401" t="str">
            <v>台北市第一果菜批發市場</v>
          </cell>
          <cell r="E4401" t="str">
            <v>台北一市</v>
          </cell>
          <cell r="F4401" t="str">
            <v>KG</v>
          </cell>
        </row>
        <row r="4402">
          <cell r="B4402" t="str">
            <v>糯米椒</v>
          </cell>
          <cell r="E4402" t="str">
            <v>家煥</v>
          </cell>
          <cell r="F4402" t="str">
            <v>KG</v>
          </cell>
        </row>
        <row r="4403">
          <cell r="B4403" t="str">
            <v>甜豆</v>
          </cell>
          <cell r="C4403" t="str">
            <v>荃珍農產行</v>
          </cell>
          <cell r="D4403" t="str">
            <v>生鮮</v>
          </cell>
          <cell r="E4403" t="str">
            <v>荃珍</v>
          </cell>
          <cell r="F4403" t="str">
            <v>KG</v>
          </cell>
        </row>
        <row r="4404">
          <cell r="B4404" t="str">
            <v>甜豆(挑好</v>
          </cell>
          <cell r="C4404" t="str">
            <v>荃珍農產行</v>
          </cell>
          <cell r="D4404" t="str">
            <v>挑好</v>
          </cell>
          <cell r="E4404" t="str">
            <v>荃珍</v>
          </cell>
          <cell r="F4404" t="str">
            <v>KG</v>
          </cell>
        </row>
        <row r="4405">
          <cell r="B4405" t="str">
            <v>N甜豆</v>
          </cell>
          <cell r="D4405" t="str">
            <v>生鮮</v>
          </cell>
          <cell r="E4405" t="str">
            <v>台北一市</v>
          </cell>
          <cell r="F4405" t="str">
            <v>KG</v>
          </cell>
        </row>
        <row r="4406">
          <cell r="B4406" t="str">
            <v>N甜豆去頭尾</v>
          </cell>
          <cell r="D4406" t="str">
            <v>生鮮</v>
          </cell>
          <cell r="E4406" t="str">
            <v>台北一市</v>
          </cell>
          <cell r="F4406" t="str">
            <v>KG</v>
          </cell>
        </row>
        <row r="4407">
          <cell r="B4407" t="str">
            <v>小白菜</v>
          </cell>
          <cell r="C4407" t="str">
            <v>荃珍農產行</v>
          </cell>
          <cell r="D4407" t="str">
            <v>生鮮</v>
          </cell>
          <cell r="E4407" t="str">
            <v>荃珍</v>
          </cell>
          <cell r="F4407" t="str">
            <v>KG</v>
          </cell>
        </row>
        <row r="4408">
          <cell r="B4408" t="str">
            <v>小白菜(網室</v>
          </cell>
          <cell r="C4408" t="str">
            <v>荃珍農產行</v>
          </cell>
          <cell r="E4408" t="str">
            <v>荃珍</v>
          </cell>
          <cell r="F4408" t="str">
            <v>KG</v>
          </cell>
        </row>
        <row r="4409">
          <cell r="B4409" t="str">
            <v>小白菜</v>
          </cell>
          <cell r="D4409" t="str">
            <v>生鮮</v>
          </cell>
          <cell r="E4409" t="str">
            <v>合豐</v>
          </cell>
          <cell r="F4409" t="str">
            <v>KG</v>
          </cell>
        </row>
        <row r="4410">
          <cell r="B4410" t="str">
            <v>冬瓜Q</v>
          </cell>
          <cell r="C4410" t="str">
            <v>台北市第一果菜批發市場</v>
          </cell>
          <cell r="E4410" t="str">
            <v>台北一市</v>
          </cell>
          <cell r="F4410" t="str">
            <v>KG</v>
          </cell>
        </row>
        <row r="4411">
          <cell r="B4411" t="str">
            <v>小白菜(Q</v>
          </cell>
          <cell r="C4411" t="str">
            <v>佳益行</v>
          </cell>
          <cell r="D4411" t="str">
            <v>生鮮</v>
          </cell>
          <cell r="E4411" t="str">
            <v>佳益行</v>
          </cell>
          <cell r="F4411" t="str">
            <v>KG</v>
          </cell>
        </row>
        <row r="4412">
          <cell r="B4412" t="str">
            <v>小白菜(有機</v>
          </cell>
          <cell r="E4412" t="str">
            <v>瑞城</v>
          </cell>
          <cell r="F4412" t="str">
            <v>KG</v>
          </cell>
          <cell r="H4412" t="str">
            <v>臺灣有機農產品</v>
          </cell>
          <cell r="I4412" t="str">
            <v>1-003-912003</v>
          </cell>
        </row>
        <row r="4413">
          <cell r="B4413" t="str">
            <v>N小白菜(有機</v>
          </cell>
          <cell r="D4413" t="str">
            <v>生鮮</v>
          </cell>
          <cell r="E4413" t="str">
            <v>桃園農會</v>
          </cell>
          <cell r="F4413" t="str">
            <v>KG</v>
          </cell>
        </row>
        <row r="4414">
          <cell r="B4414" t="str">
            <v>N小白菜(有機</v>
          </cell>
          <cell r="D4414" t="str">
            <v>生鮮</v>
          </cell>
          <cell r="E4414" t="str">
            <v>統和</v>
          </cell>
          <cell r="F4414" t="str">
            <v>KG</v>
          </cell>
        </row>
        <row r="4415">
          <cell r="B4415" t="str">
            <v>N小松菜(有機</v>
          </cell>
          <cell r="D4415" t="str">
            <v>生鮮</v>
          </cell>
          <cell r="E4415" t="str">
            <v>統和</v>
          </cell>
          <cell r="F4415" t="str">
            <v>KG</v>
          </cell>
        </row>
        <row r="4416">
          <cell r="B4416" t="str">
            <v>N荷葉白菜(有機</v>
          </cell>
          <cell r="D4416" t="str">
            <v>生鮮</v>
          </cell>
          <cell r="E4416" t="str">
            <v>統和</v>
          </cell>
          <cell r="F4416" t="str">
            <v>KG</v>
          </cell>
        </row>
        <row r="4417">
          <cell r="B4417" t="str">
            <v>金針花</v>
          </cell>
          <cell r="D4417" t="str">
            <v>生鮮</v>
          </cell>
          <cell r="E4417" t="str">
            <v>現購雨宸</v>
          </cell>
          <cell r="F4417" t="str">
            <v>KG</v>
          </cell>
        </row>
        <row r="4418">
          <cell r="B4418" t="str">
            <v>玉米條</v>
          </cell>
          <cell r="C4418" t="str">
            <v>荃珍農產行</v>
          </cell>
          <cell r="D4418" t="str">
            <v>生鮮</v>
          </cell>
          <cell r="E4418" t="str">
            <v>荃珍</v>
          </cell>
          <cell r="F4418" t="str">
            <v>KG</v>
          </cell>
        </row>
        <row r="4419">
          <cell r="B4419" t="str">
            <v>玉米段(3米</v>
          </cell>
          <cell r="C4419" t="str">
            <v>荃珍農產行</v>
          </cell>
          <cell r="E4419" t="str">
            <v>荃珍</v>
          </cell>
          <cell r="F4419" t="str">
            <v>KG</v>
          </cell>
        </row>
        <row r="4420">
          <cell r="B4420" t="str">
            <v>糯玉米條</v>
          </cell>
          <cell r="D4420" t="str">
            <v>生鮮</v>
          </cell>
          <cell r="E4420" t="str">
            <v>現購雨宸</v>
          </cell>
          <cell r="F4420" t="str">
            <v>KG</v>
          </cell>
        </row>
        <row r="4421">
          <cell r="B4421" t="str">
            <v>玉米段(3CM</v>
          </cell>
          <cell r="C4421" t="str">
            <v>荃珍農產行</v>
          </cell>
          <cell r="E4421" t="str">
            <v>荃珍</v>
          </cell>
          <cell r="F4421" t="str">
            <v>KG</v>
          </cell>
        </row>
        <row r="4422">
          <cell r="B4422" t="str">
            <v>N玉米切</v>
          </cell>
          <cell r="E4422" t="str">
            <v>良朋</v>
          </cell>
          <cell r="F4422" t="str">
            <v>KG</v>
          </cell>
        </row>
        <row r="4423">
          <cell r="B4423" t="str">
            <v>水果玉米</v>
          </cell>
          <cell r="C4423" t="str">
            <v>荃珍農產行</v>
          </cell>
          <cell r="E4423" t="str">
            <v>荃珍</v>
          </cell>
          <cell r="F4423" t="str">
            <v>KG</v>
          </cell>
        </row>
        <row r="4424">
          <cell r="B4424" t="str">
            <v>水果玉米條</v>
          </cell>
          <cell r="D4424" t="str">
            <v>生鮮</v>
          </cell>
          <cell r="E4424" t="str">
            <v>現購雨宸</v>
          </cell>
          <cell r="F4424" t="str">
            <v>KG</v>
          </cell>
        </row>
        <row r="4425">
          <cell r="B4425" t="str">
            <v>玉米段(對切</v>
          </cell>
          <cell r="C4425" t="str">
            <v>荃珍農產行</v>
          </cell>
          <cell r="E4425" t="str">
            <v>荃珍</v>
          </cell>
          <cell r="F4425" t="str">
            <v>KG</v>
          </cell>
        </row>
        <row r="4426">
          <cell r="B4426" t="str">
            <v>玉米(不剝</v>
          </cell>
          <cell r="C4426" t="str">
            <v>荃珍農產行</v>
          </cell>
          <cell r="E4426" t="str">
            <v>荃珍</v>
          </cell>
          <cell r="F4426" t="str">
            <v>KG</v>
          </cell>
        </row>
        <row r="4427">
          <cell r="B4427" t="str">
            <v>N玉米條</v>
          </cell>
          <cell r="C4427" t="str">
            <v>台北市第一果菜批發市場</v>
          </cell>
          <cell r="E4427" t="str">
            <v>台北一市</v>
          </cell>
          <cell r="F4427" t="str">
            <v>KG</v>
          </cell>
        </row>
        <row r="4428">
          <cell r="B4428" t="str">
            <v>玉米筍</v>
          </cell>
          <cell r="C4428" t="str">
            <v>荃珍農產行</v>
          </cell>
          <cell r="D4428" t="str">
            <v>生鮮</v>
          </cell>
          <cell r="E4428" t="str">
            <v>荃珍</v>
          </cell>
          <cell r="F4428" t="str">
            <v>KG</v>
          </cell>
        </row>
        <row r="4429">
          <cell r="B4429" t="str">
            <v>N玉米筍</v>
          </cell>
          <cell r="C4429" t="str">
            <v>台北市第一果菜批發市場</v>
          </cell>
          <cell r="D4429" t="str">
            <v>生鮮</v>
          </cell>
          <cell r="E4429" t="str">
            <v>台北一市</v>
          </cell>
          <cell r="F4429" t="str">
            <v>KG</v>
          </cell>
        </row>
        <row r="4430">
          <cell r="B4430" t="str">
            <v>N玉米段</v>
          </cell>
          <cell r="D4430" t="str">
            <v>生鮮</v>
          </cell>
          <cell r="E4430" t="str">
            <v>台北一市</v>
          </cell>
          <cell r="F4430" t="str">
            <v>KG</v>
          </cell>
        </row>
        <row r="4431">
          <cell r="B4431" t="str">
            <v>高麗菜</v>
          </cell>
          <cell r="C4431" t="str">
            <v>荃珍農產行</v>
          </cell>
          <cell r="D4431" t="str">
            <v>生鮮</v>
          </cell>
          <cell r="E4431" t="str">
            <v>荃珍</v>
          </cell>
          <cell r="F4431" t="str">
            <v>KG</v>
          </cell>
        </row>
        <row r="4432">
          <cell r="B4432" t="str">
            <v>高麗菜(紫</v>
          </cell>
          <cell r="D4432" t="str">
            <v>生鮮</v>
          </cell>
          <cell r="E4432" t="str">
            <v>合豐</v>
          </cell>
          <cell r="F4432" t="str">
            <v>KG</v>
          </cell>
        </row>
        <row r="4433">
          <cell r="B4433" t="str">
            <v>高麗菜(青翠</v>
          </cell>
          <cell r="C4433" t="str">
            <v>荃珍農產行</v>
          </cell>
          <cell r="E4433" t="str">
            <v>荃珍</v>
          </cell>
          <cell r="F4433" t="str">
            <v>KG</v>
          </cell>
        </row>
        <row r="4434">
          <cell r="B4434" t="str">
            <v>高麗菜(初秋</v>
          </cell>
          <cell r="C4434" t="str">
            <v>荃珍農產行</v>
          </cell>
          <cell r="E4434" t="str">
            <v>荃珍</v>
          </cell>
          <cell r="F4434" t="str">
            <v>KG</v>
          </cell>
        </row>
        <row r="4435">
          <cell r="B4435" t="str">
            <v>高麗菜(有機</v>
          </cell>
          <cell r="E4435" t="str">
            <v>瑞城</v>
          </cell>
          <cell r="F4435" t="str">
            <v>KG</v>
          </cell>
          <cell r="H4435" t="str">
            <v>臺灣有機農產品</v>
          </cell>
          <cell r="I4435" t="str">
            <v>1-003-912003</v>
          </cell>
        </row>
        <row r="4436">
          <cell r="B4436" t="str">
            <v>高麗菜(高山</v>
          </cell>
          <cell r="C4436" t="str">
            <v>荃珍農產行</v>
          </cell>
          <cell r="E4436" t="str">
            <v>荃珍</v>
          </cell>
          <cell r="F4436" t="str">
            <v>KG</v>
          </cell>
        </row>
        <row r="4437">
          <cell r="B4437" t="str">
            <v>高麗菜</v>
          </cell>
          <cell r="C4437" t="str">
            <v>台北市第一果菜批發市場</v>
          </cell>
          <cell r="E4437" t="str">
            <v>台北一市</v>
          </cell>
          <cell r="F4437" t="str">
            <v>KG</v>
          </cell>
        </row>
        <row r="4438">
          <cell r="B4438" t="str">
            <v>N高麗菜Q</v>
          </cell>
          <cell r="E4438" t="str">
            <v>食惠商行</v>
          </cell>
          <cell r="F4438" t="str">
            <v>KG</v>
          </cell>
          <cell r="H4438" t="str">
            <v>生產追溯-農產品</v>
          </cell>
          <cell r="I4438">
            <v>1201001408</v>
          </cell>
        </row>
        <row r="4439">
          <cell r="B4439" t="str">
            <v>高麗菜Q</v>
          </cell>
          <cell r="C4439" t="str">
            <v>台北市第一果菜批發市場</v>
          </cell>
          <cell r="D4439" t="str">
            <v>生鮮</v>
          </cell>
          <cell r="E4439" t="str">
            <v>台北一市</v>
          </cell>
          <cell r="F4439" t="str">
            <v>KG</v>
          </cell>
        </row>
        <row r="4440">
          <cell r="B4440" t="str">
            <v>高麗菜(初秋</v>
          </cell>
          <cell r="C4440" t="str">
            <v>台北市第一果菜批發市場</v>
          </cell>
          <cell r="E4440" t="str">
            <v>台北一市</v>
          </cell>
          <cell r="F4440" t="str">
            <v>KG</v>
          </cell>
        </row>
        <row r="4441">
          <cell r="B4441" t="str">
            <v>土白菜</v>
          </cell>
          <cell r="C4441" t="str">
            <v>荃珍農產行</v>
          </cell>
          <cell r="D4441" t="str">
            <v>生鮮</v>
          </cell>
          <cell r="E4441" t="str">
            <v>荃珍</v>
          </cell>
          <cell r="F4441" t="str">
            <v>KG</v>
          </cell>
        </row>
        <row r="4442">
          <cell r="B4442" t="str">
            <v>高麗菜(尖頭</v>
          </cell>
          <cell r="E4442" t="str">
            <v>台北一市</v>
          </cell>
          <cell r="F4442" t="str">
            <v>KG</v>
          </cell>
        </row>
        <row r="4443">
          <cell r="B4443" t="str">
            <v>N高麗菜(雪翠</v>
          </cell>
          <cell r="C4443" t="str">
            <v>台北市第一果菜批發市場</v>
          </cell>
          <cell r="D4443" t="str">
            <v>生鮮</v>
          </cell>
          <cell r="E4443" t="str">
            <v>台北一市</v>
          </cell>
          <cell r="F4443" t="str">
            <v>KG</v>
          </cell>
        </row>
        <row r="4444">
          <cell r="B4444" t="str">
            <v>N高麗菜</v>
          </cell>
          <cell r="E4444" t="str">
            <v>新北果菜</v>
          </cell>
          <cell r="F4444" t="str">
            <v>KG</v>
          </cell>
        </row>
        <row r="4445">
          <cell r="B4445" t="str">
            <v>蚵白菜</v>
          </cell>
          <cell r="C4445" t="str">
            <v>荃珍農產行</v>
          </cell>
          <cell r="D4445" t="str">
            <v>生鮮</v>
          </cell>
          <cell r="E4445" t="str">
            <v>荃珍</v>
          </cell>
          <cell r="F4445" t="str">
            <v>KG</v>
          </cell>
        </row>
        <row r="4446">
          <cell r="B4446" t="str">
            <v>蚵白菜(網室</v>
          </cell>
          <cell r="C4446" t="str">
            <v>荃珍農產行</v>
          </cell>
          <cell r="E4446" t="str">
            <v>荃珍</v>
          </cell>
          <cell r="F4446" t="str">
            <v>KG</v>
          </cell>
        </row>
        <row r="4447">
          <cell r="B4447" t="str">
            <v>N蚵白菜(產</v>
          </cell>
          <cell r="C4447" t="str">
            <v>八德產銷</v>
          </cell>
          <cell r="E4447" t="str">
            <v>八德產銷</v>
          </cell>
          <cell r="F4447" t="str">
            <v>KG</v>
          </cell>
        </row>
        <row r="4448">
          <cell r="B4448" t="str">
            <v>黑葉白菜(有機</v>
          </cell>
          <cell r="E4448" t="str">
            <v>瑞城</v>
          </cell>
          <cell r="F4448" t="str">
            <v>KG</v>
          </cell>
          <cell r="H4448" t="str">
            <v>臺灣有機農產品</v>
          </cell>
          <cell r="I4448" t="str">
            <v>1-003-912003</v>
          </cell>
        </row>
        <row r="4449">
          <cell r="B4449" t="str">
            <v>荷葉白菜(有機</v>
          </cell>
          <cell r="E4449" t="str">
            <v>瑞城</v>
          </cell>
          <cell r="F4449" t="str">
            <v>KG</v>
          </cell>
          <cell r="H4449" t="str">
            <v>臺灣有機農產品</v>
          </cell>
          <cell r="I4449" t="str">
            <v>1-003-912003</v>
          </cell>
        </row>
        <row r="4450">
          <cell r="B4450" t="str">
            <v>塔菇菜(有機</v>
          </cell>
          <cell r="E4450" t="str">
            <v>瑞城</v>
          </cell>
          <cell r="F4450" t="str">
            <v>KG</v>
          </cell>
          <cell r="H4450" t="str">
            <v>臺灣有機農產品</v>
          </cell>
          <cell r="I4450" t="str">
            <v>1-003-912003</v>
          </cell>
        </row>
        <row r="4451">
          <cell r="B4451" t="str">
            <v>N塔葉菜(有機</v>
          </cell>
          <cell r="D4451" t="str">
            <v>生鮮</v>
          </cell>
          <cell r="E4451" t="str">
            <v>桃園農會</v>
          </cell>
          <cell r="F4451" t="str">
            <v>KG</v>
          </cell>
        </row>
        <row r="4452">
          <cell r="B4452" t="str">
            <v>N黑葉白菜(有機</v>
          </cell>
          <cell r="D4452" t="str">
            <v>福田</v>
          </cell>
          <cell r="E4452" t="str">
            <v>福田</v>
          </cell>
          <cell r="F4452" t="str">
            <v>KG</v>
          </cell>
        </row>
        <row r="4453">
          <cell r="B4453" t="str">
            <v>N荷葉白菜(有機</v>
          </cell>
          <cell r="D4453" t="str">
            <v>福田</v>
          </cell>
          <cell r="E4453" t="str">
            <v>福田</v>
          </cell>
          <cell r="F4453" t="str">
            <v>KG</v>
          </cell>
        </row>
        <row r="4454">
          <cell r="B4454" t="str">
            <v>N小松菜(有機</v>
          </cell>
          <cell r="D4454" t="str">
            <v>生鮮</v>
          </cell>
          <cell r="E4454" t="str">
            <v>福田</v>
          </cell>
          <cell r="F4454" t="str">
            <v>KG</v>
          </cell>
        </row>
        <row r="4455">
          <cell r="B4455" t="str">
            <v>大白菜</v>
          </cell>
          <cell r="C4455" t="str">
            <v>荃珍農產行</v>
          </cell>
          <cell r="D4455" t="str">
            <v>生鮮</v>
          </cell>
          <cell r="E4455" t="str">
            <v>荃珍</v>
          </cell>
          <cell r="F4455" t="str">
            <v>KG</v>
          </cell>
        </row>
        <row r="4456">
          <cell r="B4456" t="str">
            <v>山東白菜</v>
          </cell>
          <cell r="C4456" t="str">
            <v>荃珍農產行</v>
          </cell>
          <cell r="E4456" t="str">
            <v>荃珍</v>
          </cell>
          <cell r="F4456" t="str">
            <v>KG</v>
          </cell>
        </row>
        <row r="4457">
          <cell r="B4457" t="str">
            <v>天津白菜</v>
          </cell>
          <cell r="C4457" t="str">
            <v>荃珍農產行</v>
          </cell>
          <cell r="E4457" t="str">
            <v>荃珍</v>
          </cell>
          <cell r="F4457" t="str">
            <v>KG</v>
          </cell>
        </row>
        <row r="4458">
          <cell r="B4458" t="str">
            <v>粉豆</v>
          </cell>
          <cell r="C4458" t="str">
            <v>荃珍農產行</v>
          </cell>
          <cell r="E4458" t="str">
            <v>荃珍</v>
          </cell>
          <cell r="F4458" t="str">
            <v>KG</v>
          </cell>
        </row>
        <row r="4459">
          <cell r="B4459" t="str">
            <v>大白菜(翠玉</v>
          </cell>
          <cell r="C4459" t="str">
            <v>荃珍農產行</v>
          </cell>
          <cell r="E4459" t="str">
            <v>荃珍</v>
          </cell>
          <cell r="F4459" t="str">
            <v>KG</v>
          </cell>
        </row>
        <row r="4460">
          <cell r="B4460" t="str">
            <v>大白菜(天津</v>
          </cell>
          <cell r="C4460" t="str">
            <v>荃珍農產行</v>
          </cell>
          <cell r="D4460" t="str">
            <v>生鮮</v>
          </cell>
          <cell r="E4460" t="str">
            <v>荃珍</v>
          </cell>
          <cell r="F4460" t="str">
            <v>KG</v>
          </cell>
        </row>
        <row r="4461">
          <cell r="B4461" t="str">
            <v>娃娃菜</v>
          </cell>
          <cell r="E4461" t="str">
            <v>現購雨宸</v>
          </cell>
          <cell r="F4461" t="str">
            <v>KG</v>
          </cell>
        </row>
        <row r="4462">
          <cell r="B4462" t="str">
            <v>大白菜</v>
          </cell>
          <cell r="C4462" t="str">
            <v>台北市第一果菜批發市場</v>
          </cell>
          <cell r="E4462" t="str">
            <v>台北一市</v>
          </cell>
          <cell r="F4462" t="str">
            <v>KG</v>
          </cell>
        </row>
        <row r="4463">
          <cell r="B4463" t="str">
            <v>N小白菜(有機</v>
          </cell>
          <cell r="C4463" t="str">
            <v>九斗農場</v>
          </cell>
          <cell r="E4463" t="str">
            <v>九斗</v>
          </cell>
          <cell r="F4463" t="str">
            <v>KG</v>
          </cell>
          <cell r="H4463" t="str">
            <v>CAS台灣有機農產品</v>
          </cell>
          <cell r="I4463" t="str">
            <v>1-004-100002</v>
          </cell>
        </row>
        <row r="4464">
          <cell r="B4464" t="str">
            <v>N荷葉白菜(有機</v>
          </cell>
          <cell r="C4464" t="str">
            <v>九斗農場</v>
          </cell>
          <cell r="E4464" t="str">
            <v>九斗</v>
          </cell>
          <cell r="F4464" t="str">
            <v>KG</v>
          </cell>
          <cell r="H4464" t="str">
            <v>CAS台灣有機農產品</v>
          </cell>
          <cell r="I4464" t="str">
            <v>1-004-100002</v>
          </cell>
        </row>
        <row r="4465">
          <cell r="B4465" t="str">
            <v>青江菜</v>
          </cell>
          <cell r="C4465" t="str">
            <v>荃珍農產行</v>
          </cell>
          <cell r="E4465" t="str">
            <v>荃珍</v>
          </cell>
          <cell r="F4465" t="str">
            <v>KG</v>
          </cell>
        </row>
        <row r="4466">
          <cell r="B4466" t="str">
            <v>N青江菜(產</v>
          </cell>
          <cell r="C4466" t="str">
            <v>八德產銷</v>
          </cell>
          <cell r="E4466" t="str">
            <v>八德產銷</v>
          </cell>
          <cell r="F4466" t="str">
            <v>KG</v>
          </cell>
        </row>
        <row r="4467">
          <cell r="B4467" t="str">
            <v>N青松菜(產</v>
          </cell>
          <cell r="C4467" t="str">
            <v>八德產銷</v>
          </cell>
          <cell r="E4467" t="str">
            <v>八德產銷</v>
          </cell>
          <cell r="F4467" t="str">
            <v>KG</v>
          </cell>
        </row>
        <row r="4468">
          <cell r="B4468" t="str">
            <v>青江菜(有機</v>
          </cell>
          <cell r="E4468" t="str">
            <v>瑞城</v>
          </cell>
          <cell r="F4468" t="str">
            <v>KG</v>
          </cell>
          <cell r="H4468" t="str">
            <v>臺灣有機農產品</v>
          </cell>
          <cell r="I4468" t="str">
            <v>1-003-912003</v>
          </cell>
        </row>
        <row r="4469">
          <cell r="B4469" t="str">
            <v>N青江菜(有機</v>
          </cell>
          <cell r="D4469" t="str">
            <v>生鮮</v>
          </cell>
          <cell r="E4469" t="str">
            <v>桃園農會</v>
          </cell>
          <cell r="F4469" t="str">
            <v>KG</v>
          </cell>
        </row>
        <row r="4470">
          <cell r="B4470" t="str">
            <v>N青江菜(有機</v>
          </cell>
          <cell r="D4470" t="str">
            <v>生鮮</v>
          </cell>
          <cell r="E4470" t="str">
            <v>統和</v>
          </cell>
          <cell r="F4470" t="str">
            <v>KG</v>
          </cell>
        </row>
        <row r="4471">
          <cell r="B4471" t="str">
            <v>N空心菜(有機</v>
          </cell>
          <cell r="D4471" t="str">
            <v>生鮮</v>
          </cell>
          <cell r="E4471" t="str">
            <v>統和</v>
          </cell>
          <cell r="F4471" t="str">
            <v>KG</v>
          </cell>
        </row>
        <row r="4472">
          <cell r="B4472" t="str">
            <v>N空心菜(有機</v>
          </cell>
          <cell r="D4472" t="str">
            <v>生鮮</v>
          </cell>
          <cell r="E4472" t="str">
            <v>福田</v>
          </cell>
          <cell r="F4472" t="str">
            <v>KG</v>
          </cell>
        </row>
        <row r="4473">
          <cell r="B4473" t="str">
            <v>N黑葉白菜(有機</v>
          </cell>
          <cell r="D4473" t="str">
            <v>生鮮</v>
          </cell>
          <cell r="E4473" t="str">
            <v>統和</v>
          </cell>
          <cell r="F4473" t="str">
            <v>KG</v>
          </cell>
        </row>
        <row r="4474">
          <cell r="B4474" t="str">
            <v>N白莧菜(有機</v>
          </cell>
          <cell r="D4474" t="str">
            <v>生鮮</v>
          </cell>
          <cell r="E4474" t="str">
            <v>統和</v>
          </cell>
          <cell r="F4474" t="str">
            <v>KG</v>
          </cell>
        </row>
        <row r="4475">
          <cell r="B4475" t="str">
            <v>皇宮菜</v>
          </cell>
          <cell r="D4475" t="str">
            <v>生鮮</v>
          </cell>
          <cell r="E4475" t="str">
            <v>現購雨宸</v>
          </cell>
          <cell r="F4475" t="str">
            <v>KG</v>
          </cell>
        </row>
        <row r="4476">
          <cell r="B4476" t="str">
            <v>N皇帝豆</v>
          </cell>
          <cell r="C4476" t="str">
            <v>荃珍農產行</v>
          </cell>
          <cell r="E4476" t="str">
            <v>荃珍</v>
          </cell>
          <cell r="F4476" t="str">
            <v>KG</v>
          </cell>
        </row>
        <row r="4477">
          <cell r="B4477" t="str">
            <v>秋葵</v>
          </cell>
          <cell r="D4477" t="str">
            <v>生鮮</v>
          </cell>
          <cell r="E4477" t="str">
            <v>現購雨宸</v>
          </cell>
          <cell r="F4477" t="str">
            <v>KG</v>
          </cell>
        </row>
        <row r="4478">
          <cell r="B4478" t="str">
            <v>N皇帝豆</v>
          </cell>
          <cell r="D4478" t="str">
            <v>生鮮</v>
          </cell>
          <cell r="E4478" t="str">
            <v>現購雨宸</v>
          </cell>
          <cell r="F4478" t="str">
            <v>KG</v>
          </cell>
        </row>
        <row r="4479">
          <cell r="B4479" t="str">
            <v>N皇帝豆</v>
          </cell>
          <cell r="D4479" t="str">
            <v>生鮮</v>
          </cell>
          <cell r="E4479" t="str">
            <v>台北一市</v>
          </cell>
          <cell r="F4479" t="str">
            <v>KG</v>
          </cell>
        </row>
        <row r="4480">
          <cell r="B4480" t="str">
            <v>N黑葉白菜(產</v>
          </cell>
          <cell r="D4480" t="str">
            <v>生鮮</v>
          </cell>
          <cell r="E4480" t="str">
            <v>八德產銷</v>
          </cell>
          <cell r="F4480" t="str">
            <v>KG</v>
          </cell>
        </row>
        <row r="4481">
          <cell r="B4481" t="str">
            <v>秋葵</v>
          </cell>
          <cell r="D4481" t="str">
            <v>生鮮</v>
          </cell>
          <cell r="E4481" t="str">
            <v>台北二市</v>
          </cell>
          <cell r="F4481" t="str">
            <v>KG</v>
          </cell>
        </row>
        <row r="4482">
          <cell r="B4482" t="str">
            <v>皇宮菜</v>
          </cell>
          <cell r="D4482" t="str">
            <v>生鮮</v>
          </cell>
          <cell r="E4482" t="str">
            <v>台北二市</v>
          </cell>
          <cell r="F4482" t="str">
            <v>KG</v>
          </cell>
        </row>
        <row r="4483">
          <cell r="B4483" t="str">
            <v>娃娃菜</v>
          </cell>
          <cell r="E4483" t="str">
            <v>台北二市</v>
          </cell>
          <cell r="F4483" t="str">
            <v>包</v>
          </cell>
        </row>
        <row r="4484">
          <cell r="B4484" t="str">
            <v>N娃娃菜(芥菜</v>
          </cell>
          <cell r="E4484" t="str">
            <v>台北一市</v>
          </cell>
          <cell r="F4484" t="str">
            <v>KG</v>
          </cell>
        </row>
        <row r="4485">
          <cell r="B4485" t="str">
            <v>空心菜</v>
          </cell>
          <cell r="C4485" t="str">
            <v>荃珍農產行</v>
          </cell>
          <cell r="D4485" t="str">
            <v>生鮮</v>
          </cell>
          <cell r="E4485" t="str">
            <v>荃珍</v>
          </cell>
          <cell r="F4485" t="str">
            <v>KG</v>
          </cell>
        </row>
        <row r="4486">
          <cell r="B4486" t="str">
            <v>空心菜(網室</v>
          </cell>
          <cell r="C4486" t="str">
            <v>荃珍農產行</v>
          </cell>
          <cell r="E4486" t="str">
            <v>荃珍</v>
          </cell>
          <cell r="F4486" t="str">
            <v>KG</v>
          </cell>
        </row>
        <row r="4487">
          <cell r="B4487" t="str">
            <v>N空心菜(產</v>
          </cell>
          <cell r="C4487" t="str">
            <v>八德產銷</v>
          </cell>
          <cell r="E4487" t="str">
            <v>八德產銷</v>
          </cell>
          <cell r="F4487" t="str">
            <v>KG</v>
          </cell>
        </row>
        <row r="4488">
          <cell r="B4488" t="str">
            <v>地瓜(黃</v>
          </cell>
          <cell r="C4488" t="str">
            <v>荃珍農產行</v>
          </cell>
          <cell r="E4488" t="str">
            <v>荃珍</v>
          </cell>
          <cell r="F4488" t="str">
            <v>KG</v>
          </cell>
        </row>
        <row r="4489">
          <cell r="B4489" t="str">
            <v>空心菜</v>
          </cell>
          <cell r="D4489" t="str">
            <v>生鮮</v>
          </cell>
          <cell r="E4489" t="str">
            <v>台北二市</v>
          </cell>
          <cell r="F4489" t="str">
            <v>KG</v>
          </cell>
        </row>
        <row r="4490">
          <cell r="B4490" t="str">
            <v>大白菜Q</v>
          </cell>
          <cell r="C4490" t="str">
            <v>台北市第一果菜批發市場</v>
          </cell>
          <cell r="E4490" t="str">
            <v>台北一市</v>
          </cell>
          <cell r="F4490" t="str">
            <v>KG</v>
          </cell>
        </row>
        <row r="4491">
          <cell r="B4491" t="str">
            <v>山東白菜</v>
          </cell>
          <cell r="C4491" t="str">
            <v>台北市第一果菜批發市場</v>
          </cell>
          <cell r="E4491" t="str">
            <v>台北一市</v>
          </cell>
          <cell r="F4491" t="str">
            <v>KG</v>
          </cell>
        </row>
        <row r="4492">
          <cell r="B4492" t="str">
            <v>N大白菜</v>
          </cell>
          <cell r="E4492" t="str">
            <v>新北果菜</v>
          </cell>
          <cell r="F4492" t="str">
            <v>KG</v>
          </cell>
        </row>
        <row r="4493">
          <cell r="B4493" t="str">
            <v>N苦瓜</v>
          </cell>
          <cell r="E4493" t="str">
            <v>新北果菜</v>
          </cell>
          <cell r="F4493" t="str">
            <v>KG</v>
          </cell>
        </row>
        <row r="4494">
          <cell r="B4494" t="str">
            <v>N大蕃茄</v>
          </cell>
          <cell r="E4494" t="str">
            <v>新北果菜</v>
          </cell>
          <cell r="F4494" t="str">
            <v>KG</v>
          </cell>
        </row>
        <row r="4495">
          <cell r="B4495" t="str">
            <v>芹菜</v>
          </cell>
          <cell r="C4495" t="str">
            <v>荃珍農產行</v>
          </cell>
          <cell r="D4495" t="str">
            <v>生鮮</v>
          </cell>
          <cell r="E4495" t="str">
            <v>荃珍</v>
          </cell>
          <cell r="F4495" t="str">
            <v>KG</v>
          </cell>
        </row>
        <row r="4496">
          <cell r="B4496" t="str">
            <v>芹菜去葉</v>
          </cell>
          <cell r="C4496" t="str">
            <v>荃珍農產行</v>
          </cell>
          <cell r="E4496" t="str">
            <v>荃珍</v>
          </cell>
          <cell r="F4496" t="str">
            <v>KG</v>
          </cell>
        </row>
        <row r="4497">
          <cell r="B4497" t="str">
            <v>空心菜(溫泉</v>
          </cell>
          <cell r="C4497" t="str">
            <v>荃珍農產行</v>
          </cell>
          <cell r="E4497" t="str">
            <v>荃珍</v>
          </cell>
          <cell r="F4497" t="str">
            <v>KG</v>
          </cell>
        </row>
        <row r="4498">
          <cell r="B4498" t="str">
            <v>N芹菜</v>
          </cell>
          <cell r="C4498" t="str">
            <v>台北市第一果菜批發市場</v>
          </cell>
          <cell r="E4498" t="str">
            <v>台北一市</v>
          </cell>
          <cell r="F4498" t="str">
            <v>KG</v>
          </cell>
        </row>
        <row r="4499">
          <cell r="B4499" t="str">
            <v>N芹菜切</v>
          </cell>
          <cell r="E4499" t="str">
            <v>良朋</v>
          </cell>
          <cell r="F4499" t="str">
            <v>KG</v>
          </cell>
        </row>
        <row r="4500">
          <cell r="B4500" t="str">
            <v>N芹菜去葉</v>
          </cell>
          <cell r="E4500" t="str">
            <v>台北一市</v>
          </cell>
          <cell r="F4500" t="str">
            <v>KG</v>
          </cell>
        </row>
        <row r="4501">
          <cell r="B4501" t="str">
            <v>蚵白菜</v>
          </cell>
          <cell r="E4501" t="str">
            <v>台北一市</v>
          </cell>
          <cell r="F4501" t="str">
            <v>KG</v>
          </cell>
        </row>
        <row r="4502">
          <cell r="B4502" t="str">
            <v>青江菜</v>
          </cell>
          <cell r="E4502" t="str">
            <v>台北一市</v>
          </cell>
          <cell r="F4502" t="str">
            <v>KG</v>
          </cell>
        </row>
        <row r="4503">
          <cell r="B4503" t="str">
            <v>白蘿蔔去皮</v>
          </cell>
          <cell r="D4503" t="str">
            <v>生鮮</v>
          </cell>
          <cell r="E4503" t="str">
            <v>荃珍</v>
          </cell>
          <cell r="F4503" t="str">
            <v>KG</v>
          </cell>
        </row>
        <row r="4504">
          <cell r="B4504" t="str">
            <v>西芹</v>
          </cell>
          <cell r="D4504" t="str">
            <v>生鮮</v>
          </cell>
          <cell r="E4504" t="str">
            <v>台北二市</v>
          </cell>
          <cell r="F4504" t="str">
            <v>KG</v>
          </cell>
        </row>
        <row r="4505">
          <cell r="B4505" t="str">
            <v>西芹</v>
          </cell>
          <cell r="C4505" t="str">
            <v>荃珍農產行</v>
          </cell>
          <cell r="E4505" t="str">
            <v>荃珍</v>
          </cell>
          <cell r="F4505" t="str">
            <v>KG</v>
          </cell>
        </row>
        <row r="4506">
          <cell r="B4506" t="str">
            <v>N西芹切</v>
          </cell>
          <cell r="E4506" t="str">
            <v>良朋</v>
          </cell>
          <cell r="F4506" t="str">
            <v>KG</v>
          </cell>
        </row>
        <row r="4507">
          <cell r="B4507" t="str">
            <v>西芹</v>
          </cell>
          <cell r="E4507" t="str">
            <v>合豐</v>
          </cell>
          <cell r="F4507" t="str">
            <v>KG</v>
          </cell>
        </row>
        <row r="4508">
          <cell r="B4508" t="str">
            <v>白蘿蔔Q</v>
          </cell>
          <cell r="C4508" t="str">
            <v>台北市第一果菜批發市場</v>
          </cell>
          <cell r="E4508" t="str">
            <v>台北一市</v>
          </cell>
          <cell r="F4508" t="str">
            <v>KG</v>
          </cell>
        </row>
        <row r="4509">
          <cell r="B4509" t="str">
            <v>白蘿蔔</v>
          </cell>
          <cell r="D4509" t="str">
            <v>生鮮</v>
          </cell>
          <cell r="E4509" t="str">
            <v>台北一市</v>
          </cell>
          <cell r="F4509" t="str">
            <v>KG</v>
          </cell>
        </row>
        <row r="4510">
          <cell r="B4510" t="str">
            <v>白蘿蔔去皮</v>
          </cell>
          <cell r="D4510" t="str">
            <v>生鮮</v>
          </cell>
          <cell r="E4510" t="str">
            <v>台北一市</v>
          </cell>
          <cell r="F4510" t="str">
            <v>KG</v>
          </cell>
        </row>
        <row r="4511">
          <cell r="B4511" t="str">
            <v>白蘿蔔丁</v>
          </cell>
          <cell r="D4511" t="str">
            <v>生鮮</v>
          </cell>
          <cell r="E4511" t="str">
            <v>台北一市</v>
          </cell>
          <cell r="F4511" t="str">
            <v>KG</v>
          </cell>
        </row>
        <row r="4512">
          <cell r="B4512" t="str">
            <v>白蘿蔔去皮Q</v>
          </cell>
          <cell r="D4512" t="str">
            <v>生鮮</v>
          </cell>
          <cell r="E4512" t="str">
            <v>台北一市</v>
          </cell>
          <cell r="F4512" t="str">
            <v>KG</v>
          </cell>
        </row>
        <row r="4513">
          <cell r="B4513" t="str">
            <v>菠菜</v>
          </cell>
          <cell r="C4513" t="str">
            <v>荃珍農產行</v>
          </cell>
          <cell r="D4513" t="str">
            <v>生鮮</v>
          </cell>
          <cell r="E4513" t="str">
            <v>荃珍</v>
          </cell>
          <cell r="F4513" t="str">
            <v>KG</v>
          </cell>
        </row>
        <row r="4514">
          <cell r="B4514" t="str">
            <v>菠菜(網室</v>
          </cell>
          <cell r="C4514" t="str">
            <v>荃珍農產行</v>
          </cell>
          <cell r="E4514" t="str">
            <v>荃珍</v>
          </cell>
          <cell r="F4514" t="str">
            <v>KG</v>
          </cell>
        </row>
        <row r="4515">
          <cell r="B4515" t="str">
            <v>菠菜(Q</v>
          </cell>
          <cell r="C4515" t="str">
            <v>佳益行</v>
          </cell>
          <cell r="D4515" t="str">
            <v>生鮮</v>
          </cell>
          <cell r="E4515" t="str">
            <v>佳益行</v>
          </cell>
          <cell r="F4515" t="str">
            <v>KG</v>
          </cell>
        </row>
        <row r="4516">
          <cell r="B4516" t="str">
            <v>N菠菜(產</v>
          </cell>
          <cell r="C4516" t="str">
            <v>新北市果菜運銷股份有限公司</v>
          </cell>
          <cell r="E4516" t="str">
            <v>新北果菜</v>
          </cell>
          <cell r="F4516" t="str">
            <v>KG</v>
          </cell>
        </row>
        <row r="4517">
          <cell r="B4517" t="str">
            <v>N菠菜(產</v>
          </cell>
          <cell r="C4517" t="str">
            <v>八德產銷</v>
          </cell>
          <cell r="E4517" t="str">
            <v>八德產銷</v>
          </cell>
          <cell r="F4517" t="str">
            <v>KG</v>
          </cell>
        </row>
        <row r="4518">
          <cell r="B4518" t="str">
            <v>N小白菜(產</v>
          </cell>
          <cell r="C4518" t="str">
            <v>八德產銷</v>
          </cell>
          <cell r="E4518" t="str">
            <v>八德產銷</v>
          </cell>
          <cell r="F4518" t="str">
            <v>KG</v>
          </cell>
        </row>
        <row r="4519">
          <cell r="B4519" t="str">
            <v>N格藍菜(產</v>
          </cell>
          <cell r="C4519" t="str">
            <v>八德產銷</v>
          </cell>
          <cell r="E4519" t="str">
            <v>八德產銷</v>
          </cell>
          <cell r="F4519" t="str">
            <v>KG</v>
          </cell>
        </row>
        <row r="4520">
          <cell r="B4520" t="str">
            <v>N油菜(產</v>
          </cell>
          <cell r="C4520" t="str">
            <v>八德產銷</v>
          </cell>
          <cell r="E4520" t="str">
            <v>八德產銷</v>
          </cell>
          <cell r="F4520" t="str">
            <v>KG</v>
          </cell>
        </row>
        <row r="4521">
          <cell r="B4521" t="str">
            <v>N蚵白菜切</v>
          </cell>
          <cell r="E4521" t="str">
            <v>良朋</v>
          </cell>
          <cell r="F4521" t="str">
            <v>KG</v>
          </cell>
        </row>
        <row r="4522">
          <cell r="B4522" t="str">
            <v>N青江菜切</v>
          </cell>
          <cell r="E4522" t="str">
            <v>良朋</v>
          </cell>
          <cell r="F4522" t="str">
            <v>KG</v>
          </cell>
        </row>
        <row r="4523">
          <cell r="B4523" t="str">
            <v>萵苣(結球</v>
          </cell>
          <cell r="C4523" t="str">
            <v>荃珍農產行</v>
          </cell>
          <cell r="D4523" t="str">
            <v>生鮮</v>
          </cell>
          <cell r="E4523" t="str">
            <v>荃珍</v>
          </cell>
          <cell r="F4523" t="str">
            <v>KG</v>
          </cell>
        </row>
        <row r="4524">
          <cell r="B4524" t="str">
            <v>N萵苣(有機</v>
          </cell>
          <cell r="D4524" t="str">
            <v>附檢驗用菜</v>
          </cell>
          <cell r="E4524" t="str">
            <v>筠水觀</v>
          </cell>
          <cell r="F4524" t="str">
            <v>KG</v>
          </cell>
        </row>
        <row r="4525">
          <cell r="B4525" t="str">
            <v>甜菜心(有機</v>
          </cell>
          <cell r="E4525" t="str">
            <v>瑞城</v>
          </cell>
          <cell r="F4525" t="str">
            <v>KG</v>
          </cell>
          <cell r="H4525" t="str">
            <v>臺灣有機農產品</v>
          </cell>
          <cell r="I4525" t="str">
            <v>1-003-912003</v>
          </cell>
        </row>
        <row r="4526">
          <cell r="B4526" t="str">
            <v>廣島菜(有機</v>
          </cell>
          <cell r="E4526" t="str">
            <v>瑞城</v>
          </cell>
          <cell r="F4526" t="str">
            <v>KG</v>
          </cell>
          <cell r="H4526" t="str">
            <v>臺灣有機農產品</v>
          </cell>
          <cell r="I4526" t="str">
            <v>1-003-912003</v>
          </cell>
        </row>
        <row r="4527">
          <cell r="B4527" t="str">
            <v>N萵苣(有機</v>
          </cell>
          <cell r="D4527" t="str">
            <v>附檢驗用菜</v>
          </cell>
          <cell r="E4527" t="str">
            <v>福田</v>
          </cell>
          <cell r="F4527" t="str">
            <v>KG</v>
          </cell>
        </row>
        <row r="4528">
          <cell r="B4528" t="str">
            <v>N小白菜(有機</v>
          </cell>
          <cell r="D4528" t="str">
            <v>附檢驗用菜</v>
          </cell>
          <cell r="E4528" t="str">
            <v>福田</v>
          </cell>
          <cell r="F4528" t="str">
            <v>KG</v>
          </cell>
        </row>
        <row r="4529">
          <cell r="B4529" t="str">
            <v>A菜(有機</v>
          </cell>
          <cell r="E4529" t="str">
            <v>瑞城</v>
          </cell>
          <cell r="F4529" t="str">
            <v>KG</v>
          </cell>
          <cell r="H4529" t="str">
            <v>臺灣有機農產品</v>
          </cell>
          <cell r="I4529" t="str">
            <v>1-003-912003</v>
          </cell>
        </row>
        <row r="4530">
          <cell r="B4530" t="str">
            <v>N蘿蔓萵苣(有機</v>
          </cell>
          <cell r="D4530" t="str">
            <v>附檢驗用菜</v>
          </cell>
          <cell r="E4530" t="str">
            <v>福田</v>
          </cell>
          <cell r="F4530" t="str">
            <v>KG</v>
          </cell>
        </row>
        <row r="4531">
          <cell r="B4531" t="str">
            <v>N蘿蔓A菜(有機</v>
          </cell>
          <cell r="D4531" t="str">
            <v>生鮮</v>
          </cell>
          <cell r="E4531" t="str">
            <v>桃園農會</v>
          </cell>
          <cell r="F4531" t="str">
            <v>KG</v>
          </cell>
        </row>
        <row r="4532">
          <cell r="B4532" t="str">
            <v>N小芥菜(有機</v>
          </cell>
          <cell r="D4532" t="str">
            <v>附檢驗用菜</v>
          </cell>
          <cell r="E4532" t="str">
            <v>筠水觀</v>
          </cell>
          <cell r="F4532" t="str">
            <v>KG</v>
          </cell>
        </row>
        <row r="4533">
          <cell r="B4533" t="str">
            <v>A菜</v>
          </cell>
          <cell r="C4533" t="str">
            <v>荃珍農產行</v>
          </cell>
          <cell r="D4533" t="str">
            <v>生鮮</v>
          </cell>
          <cell r="E4533" t="str">
            <v>荃珍</v>
          </cell>
          <cell r="F4533" t="str">
            <v>KG</v>
          </cell>
        </row>
        <row r="4534">
          <cell r="B4534" t="str">
            <v>A菜(網室</v>
          </cell>
          <cell r="C4534" t="str">
            <v>荃珍農產行</v>
          </cell>
          <cell r="E4534" t="str">
            <v>荃珍</v>
          </cell>
          <cell r="F4534" t="str">
            <v>KG</v>
          </cell>
        </row>
        <row r="4535">
          <cell r="B4535" t="str">
            <v>NA1菜(Q</v>
          </cell>
          <cell r="C4535" t="str">
            <v>八德產銷</v>
          </cell>
          <cell r="D4535" t="str">
            <v>生鮮</v>
          </cell>
          <cell r="E4535" t="str">
            <v>八德產銷</v>
          </cell>
          <cell r="F4535" t="str">
            <v>KG</v>
          </cell>
        </row>
        <row r="4536">
          <cell r="B4536" t="str">
            <v>青松菜(Q</v>
          </cell>
          <cell r="C4536" t="str">
            <v>佳益行</v>
          </cell>
          <cell r="D4536" t="str">
            <v>生鮮</v>
          </cell>
          <cell r="E4536" t="str">
            <v>佳益行</v>
          </cell>
          <cell r="F4536" t="str">
            <v>KG</v>
          </cell>
        </row>
        <row r="4537">
          <cell r="B4537" t="str">
            <v>青松菜(有機</v>
          </cell>
          <cell r="D4537" t="str">
            <v>生鮮</v>
          </cell>
          <cell r="E4537" t="str">
            <v>瑞城</v>
          </cell>
          <cell r="F4537" t="str">
            <v>KG</v>
          </cell>
          <cell r="H4537" t="str">
            <v>臺灣有機農產品</v>
          </cell>
          <cell r="I4537" t="str">
            <v>1-003-912003</v>
          </cell>
        </row>
        <row r="4538">
          <cell r="B4538" t="str">
            <v>N蘿曼A菜(有機</v>
          </cell>
          <cell r="D4538" t="str">
            <v>生鮮</v>
          </cell>
          <cell r="E4538" t="str">
            <v>桃園農會</v>
          </cell>
          <cell r="F4538" t="str">
            <v>KG</v>
          </cell>
        </row>
        <row r="4539">
          <cell r="B4539" t="str">
            <v>萵苣(有機</v>
          </cell>
          <cell r="D4539" t="str">
            <v>生鮮</v>
          </cell>
          <cell r="E4539" t="str">
            <v>瑞城</v>
          </cell>
          <cell r="F4539" t="str">
            <v>KG</v>
          </cell>
          <cell r="H4539" t="str">
            <v>臺灣有機農產品</v>
          </cell>
          <cell r="I4539" t="str">
            <v>1-003-912003</v>
          </cell>
        </row>
        <row r="4540">
          <cell r="B4540" t="str">
            <v>N皺葉白菜(有機</v>
          </cell>
          <cell r="D4540" t="str">
            <v>生鮮</v>
          </cell>
          <cell r="E4540" t="str">
            <v>桃園農會</v>
          </cell>
          <cell r="F4540" t="str">
            <v>KG</v>
          </cell>
        </row>
        <row r="4541">
          <cell r="B4541" t="str">
            <v>N黑葉白菜(有機</v>
          </cell>
          <cell r="D4541" t="str">
            <v>生鮮</v>
          </cell>
          <cell r="E4541" t="str">
            <v>桃園農會</v>
          </cell>
          <cell r="F4541" t="str">
            <v>KG</v>
          </cell>
        </row>
        <row r="4542">
          <cell r="B4542" t="str">
            <v>N荷葉白菜(有機</v>
          </cell>
          <cell r="D4542" t="str">
            <v>生鮮</v>
          </cell>
          <cell r="E4542" t="str">
            <v>桃園農會</v>
          </cell>
          <cell r="F4542" t="str">
            <v>KG</v>
          </cell>
        </row>
        <row r="4543">
          <cell r="B4543" t="str">
            <v>芥菜仁</v>
          </cell>
          <cell r="C4543" t="str">
            <v>荃珍農產行</v>
          </cell>
          <cell r="D4543" t="str">
            <v>生鮮</v>
          </cell>
          <cell r="E4543" t="str">
            <v>荃珍</v>
          </cell>
          <cell r="F4543" t="str">
            <v>KG</v>
          </cell>
        </row>
        <row r="4544">
          <cell r="B4544" t="str">
            <v>芥菜仁(網室</v>
          </cell>
          <cell r="C4544" t="str">
            <v>荃珍農產行</v>
          </cell>
          <cell r="E4544" t="str">
            <v>荃珍</v>
          </cell>
          <cell r="F4544" t="str">
            <v>KG</v>
          </cell>
        </row>
        <row r="4545">
          <cell r="B4545" t="str">
            <v>N塔葉菜(有機</v>
          </cell>
          <cell r="D4545" t="str">
            <v>生鮮</v>
          </cell>
          <cell r="E4545" t="str">
            <v>桃園農會</v>
          </cell>
          <cell r="F4545" t="str">
            <v>KG</v>
          </cell>
        </row>
        <row r="4546">
          <cell r="B4546" t="str">
            <v>N塔菇菜(有機</v>
          </cell>
          <cell r="D4546" t="str">
            <v>生鮮</v>
          </cell>
          <cell r="E4546" t="str">
            <v>桃園農會</v>
          </cell>
          <cell r="F4546" t="str">
            <v>KG</v>
          </cell>
        </row>
        <row r="4547">
          <cell r="B4547" t="str">
            <v>N芥菜仁(直送</v>
          </cell>
          <cell r="C4547" t="str">
            <v>新北市果菜運銷股份有限公司</v>
          </cell>
          <cell r="E4547" t="str">
            <v>新北果菜</v>
          </cell>
          <cell r="F4547" t="str">
            <v>KG</v>
          </cell>
        </row>
        <row r="4548">
          <cell r="B4548" t="str">
            <v>N蚵白菜(產</v>
          </cell>
          <cell r="E4548" t="str">
            <v>瑞城</v>
          </cell>
          <cell r="F4548" t="str">
            <v>KG</v>
          </cell>
          <cell r="H4548" t="str">
            <v>臺灣有機農產品</v>
          </cell>
          <cell r="I4548" t="str">
            <v>1-003-912003</v>
          </cell>
        </row>
        <row r="4549">
          <cell r="B4549" t="str">
            <v>N青江菜(產</v>
          </cell>
          <cell r="E4549" t="str">
            <v>瑞城</v>
          </cell>
          <cell r="F4549" t="str">
            <v>KG</v>
          </cell>
          <cell r="H4549" t="str">
            <v>臺灣有機農產品</v>
          </cell>
          <cell r="I4549" t="str">
            <v>1-003-912003</v>
          </cell>
        </row>
        <row r="4550">
          <cell r="B4550" t="str">
            <v>N小松菜(產</v>
          </cell>
          <cell r="E4550" t="str">
            <v>瑞城</v>
          </cell>
          <cell r="F4550" t="str">
            <v>KG</v>
          </cell>
          <cell r="H4550" t="str">
            <v>臺灣有機農產品</v>
          </cell>
          <cell r="I4550" t="str">
            <v>1-003-912003</v>
          </cell>
        </row>
        <row r="4551">
          <cell r="B4551" t="str">
            <v>N荷葉白菜(產</v>
          </cell>
          <cell r="E4551" t="str">
            <v>瑞城</v>
          </cell>
          <cell r="F4551" t="str">
            <v>KG</v>
          </cell>
          <cell r="H4551" t="str">
            <v>臺灣有機農產品</v>
          </cell>
          <cell r="I4551" t="str">
            <v>1-003-912003</v>
          </cell>
        </row>
        <row r="4552">
          <cell r="B4552" t="str">
            <v>N黑葉白菜(產</v>
          </cell>
          <cell r="E4552" t="str">
            <v>瑞城</v>
          </cell>
          <cell r="F4552" t="str">
            <v>KG</v>
          </cell>
          <cell r="H4552" t="str">
            <v>臺灣有機農產品</v>
          </cell>
          <cell r="I4552" t="str">
            <v>1-003-912003</v>
          </cell>
        </row>
        <row r="4553">
          <cell r="B4553" t="str">
            <v>小芥菜</v>
          </cell>
          <cell r="C4553" t="str">
            <v>荃珍農產行</v>
          </cell>
          <cell r="D4553" t="str">
            <v>生鮮</v>
          </cell>
          <cell r="E4553" t="str">
            <v>荃珍</v>
          </cell>
          <cell r="F4553" t="str">
            <v>KG</v>
          </cell>
        </row>
        <row r="4554">
          <cell r="B4554" t="str">
            <v>小刈菜(Q</v>
          </cell>
          <cell r="C4554" t="str">
            <v>佳益行</v>
          </cell>
          <cell r="D4554" t="str">
            <v>生鮮</v>
          </cell>
          <cell r="E4554" t="str">
            <v>佳益行</v>
          </cell>
          <cell r="F4554" t="str">
            <v>KG</v>
          </cell>
        </row>
        <row r="4555">
          <cell r="B4555" t="str">
            <v>N小刈菜(產</v>
          </cell>
          <cell r="C4555" t="str">
            <v>八德產銷</v>
          </cell>
          <cell r="E4555" t="str">
            <v>八德產銷</v>
          </cell>
          <cell r="F4555" t="str">
            <v>KG</v>
          </cell>
        </row>
        <row r="4556">
          <cell r="B4556" t="str">
            <v>芥藍菜</v>
          </cell>
          <cell r="C4556" t="str">
            <v>荃珍農產行</v>
          </cell>
          <cell r="D4556" t="str">
            <v>生鮮</v>
          </cell>
          <cell r="E4556" t="str">
            <v>荃珍</v>
          </cell>
          <cell r="F4556" t="str">
            <v>KG</v>
          </cell>
        </row>
        <row r="4557">
          <cell r="B4557" t="str">
            <v>N油菜切</v>
          </cell>
          <cell r="E4557" t="str">
            <v>良朋</v>
          </cell>
          <cell r="F4557" t="str">
            <v>KG</v>
          </cell>
        </row>
        <row r="4558">
          <cell r="B4558" t="str">
            <v>小芥菜(有機</v>
          </cell>
          <cell r="E4558" t="str">
            <v>瑞城</v>
          </cell>
          <cell r="F4558" t="str">
            <v>KG</v>
          </cell>
          <cell r="H4558" t="str">
            <v>臺灣有機農產品</v>
          </cell>
          <cell r="I4558" t="str">
            <v>1-003-912003</v>
          </cell>
        </row>
        <row r="4559">
          <cell r="B4559" t="str">
            <v>龍鬚菜(Q</v>
          </cell>
          <cell r="C4559" t="str">
            <v>佳益行</v>
          </cell>
          <cell r="D4559" t="str">
            <v>生鮮</v>
          </cell>
          <cell r="E4559" t="str">
            <v>佳益行</v>
          </cell>
          <cell r="F4559" t="str">
            <v>KG</v>
          </cell>
        </row>
        <row r="4560">
          <cell r="B4560" t="str">
            <v>油菜花(Q</v>
          </cell>
          <cell r="C4560" t="str">
            <v>佳益行</v>
          </cell>
          <cell r="E4560" t="str">
            <v>佳益行</v>
          </cell>
          <cell r="F4560" t="str">
            <v>KG</v>
          </cell>
        </row>
        <row r="4561">
          <cell r="B4561" t="str">
            <v>N小白菜(產</v>
          </cell>
          <cell r="F4561" t="str">
            <v>KG</v>
          </cell>
        </row>
        <row r="4562">
          <cell r="B4562" t="str">
            <v>N福山萵苣(產</v>
          </cell>
          <cell r="D4562" t="str">
            <v>生鮮</v>
          </cell>
          <cell r="E4562" t="str">
            <v>瑞城</v>
          </cell>
          <cell r="F4562" t="str">
            <v>KG</v>
          </cell>
          <cell r="H4562" t="str">
            <v>臺灣有機農產品</v>
          </cell>
          <cell r="I4562" t="str">
            <v>1-003-912003</v>
          </cell>
        </row>
        <row r="4563">
          <cell r="B4563" t="str">
            <v>N高麗菜(產</v>
          </cell>
          <cell r="D4563" t="str">
            <v>生鮮</v>
          </cell>
          <cell r="E4563" t="str">
            <v>瑞城</v>
          </cell>
          <cell r="F4563" t="str">
            <v>KG</v>
          </cell>
          <cell r="H4563" t="str">
            <v>臺灣有機農產品</v>
          </cell>
          <cell r="I4563" t="str">
            <v>1-003-912003</v>
          </cell>
        </row>
        <row r="4564">
          <cell r="B4564" t="str">
            <v>甜菜根</v>
          </cell>
          <cell r="D4564" t="str">
            <v>生鮮</v>
          </cell>
          <cell r="E4564" t="str">
            <v>台北二市</v>
          </cell>
          <cell r="F4564" t="str">
            <v>KG</v>
          </cell>
        </row>
        <row r="4565">
          <cell r="B4565" t="str">
            <v>茼蒿</v>
          </cell>
          <cell r="C4565" t="str">
            <v>荃珍農產行</v>
          </cell>
          <cell r="D4565" t="str">
            <v>生鮮</v>
          </cell>
          <cell r="E4565" t="str">
            <v>荃珍</v>
          </cell>
          <cell r="F4565" t="str">
            <v>KG</v>
          </cell>
        </row>
        <row r="4566">
          <cell r="B4566" t="str">
            <v>山茼蒿(Q</v>
          </cell>
          <cell r="C4566" t="str">
            <v>佳益行</v>
          </cell>
          <cell r="D4566" t="str">
            <v>生鮮</v>
          </cell>
          <cell r="E4566" t="str">
            <v>佳益行</v>
          </cell>
          <cell r="F4566" t="str">
            <v>KG</v>
          </cell>
        </row>
        <row r="4567">
          <cell r="B4567" t="str">
            <v>茼蒿</v>
          </cell>
          <cell r="D4567" t="str">
            <v>生鮮</v>
          </cell>
          <cell r="E4567" t="str">
            <v>現購雨宸</v>
          </cell>
          <cell r="F4567" t="str">
            <v>KG</v>
          </cell>
        </row>
        <row r="4568">
          <cell r="B4568" t="str">
            <v>山苦瓜</v>
          </cell>
          <cell r="D4568" t="str">
            <v>生鮮</v>
          </cell>
          <cell r="E4568" t="str">
            <v>現購雨宸</v>
          </cell>
          <cell r="F4568" t="str">
            <v>KG</v>
          </cell>
        </row>
        <row r="4569">
          <cell r="B4569" t="str">
            <v>N茼蒿</v>
          </cell>
          <cell r="C4569" t="str">
            <v>台北市第一果菜批發市場</v>
          </cell>
          <cell r="E4569" t="str">
            <v>台北一市</v>
          </cell>
          <cell r="F4569" t="str">
            <v>KG</v>
          </cell>
        </row>
        <row r="4570">
          <cell r="B4570" t="str">
            <v>N山茼蒿(產</v>
          </cell>
          <cell r="C4570" t="str">
            <v>八德產銷</v>
          </cell>
          <cell r="D4570" t="str">
            <v>生鮮</v>
          </cell>
          <cell r="E4570" t="str">
            <v>八德產銷</v>
          </cell>
          <cell r="F4570" t="str">
            <v>KG</v>
          </cell>
        </row>
        <row r="4571">
          <cell r="B4571" t="str">
            <v>茼蒿</v>
          </cell>
          <cell r="E4571" t="str">
            <v>台北二市</v>
          </cell>
          <cell r="F4571" t="str">
            <v>KG</v>
          </cell>
        </row>
        <row r="4572">
          <cell r="B4572" t="str">
            <v>高麗菜心</v>
          </cell>
          <cell r="C4572" t="str">
            <v>荃珍農產行</v>
          </cell>
          <cell r="D4572" t="str">
            <v>生鮮</v>
          </cell>
          <cell r="E4572" t="str">
            <v>荃珍</v>
          </cell>
          <cell r="F4572" t="str">
            <v>KG</v>
          </cell>
        </row>
        <row r="4573">
          <cell r="B4573" t="str">
            <v>高麗菜(進口</v>
          </cell>
          <cell r="C4573" t="str">
            <v>荃珍農產行</v>
          </cell>
          <cell r="D4573" t="str">
            <v>生鮮</v>
          </cell>
          <cell r="E4573" t="str">
            <v>荃珍</v>
          </cell>
          <cell r="F4573" t="str">
            <v>KG</v>
          </cell>
        </row>
        <row r="4574">
          <cell r="B4574" t="str">
            <v>白莧菜</v>
          </cell>
          <cell r="C4574" t="str">
            <v>荃珍農產行</v>
          </cell>
          <cell r="D4574" t="str">
            <v>生鮮</v>
          </cell>
          <cell r="E4574" t="str">
            <v>荃珍</v>
          </cell>
          <cell r="F4574" t="str">
            <v>KG</v>
          </cell>
        </row>
        <row r="4575">
          <cell r="B4575" t="str">
            <v>白莧菜(網室</v>
          </cell>
          <cell r="C4575" t="str">
            <v>荃珍農產行</v>
          </cell>
          <cell r="E4575" t="str">
            <v>荃珍</v>
          </cell>
          <cell r="F4575" t="str">
            <v>KG</v>
          </cell>
        </row>
        <row r="4576">
          <cell r="B4576" t="str">
            <v>紅莧菜(Q</v>
          </cell>
          <cell r="C4576" t="str">
            <v>佳益行</v>
          </cell>
          <cell r="D4576" t="str">
            <v>生鮮</v>
          </cell>
          <cell r="E4576" t="str">
            <v>佳益行</v>
          </cell>
          <cell r="F4576" t="str">
            <v>KG</v>
          </cell>
        </row>
        <row r="4577">
          <cell r="B4577" t="str">
            <v>紅鳳菜</v>
          </cell>
          <cell r="D4577" t="str">
            <v>生鮮</v>
          </cell>
          <cell r="E4577" t="str">
            <v>現購雨宸</v>
          </cell>
          <cell r="F4577" t="str">
            <v>KG</v>
          </cell>
        </row>
        <row r="4578">
          <cell r="B4578" t="str">
            <v>N白莧菜切</v>
          </cell>
          <cell r="E4578" t="str">
            <v>良朋</v>
          </cell>
          <cell r="F4578" t="str">
            <v>KG</v>
          </cell>
        </row>
        <row r="4579">
          <cell r="B4579" t="str">
            <v>小白菜切</v>
          </cell>
          <cell r="E4579" t="str">
            <v>良朋</v>
          </cell>
          <cell r="F4579" t="str">
            <v>KG</v>
          </cell>
        </row>
        <row r="4580">
          <cell r="B4580" t="str">
            <v>N紅莧菜(產</v>
          </cell>
          <cell r="C4580" t="str">
            <v>八德產銷</v>
          </cell>
          <cell r="E4580" t="str">
            <v>八德產銷</v>
          </cell>
          <cell r="F4580" t="str">
            <v>KG</v>
          </cell>
        </row>
        <row r="4581">
          <cell r="B4581" t="str">
            <v>N白莧菜(產</v>
          </cell>
          <cell r="C4581" t="str">
            <v>八德產銷</v>
          </cell>
          <cell r="E4581" t="str">
            <v>八德產銷</v>
          </cell>
          <cell r="F4581" t="str">
            <v>KG</v>
          </cell>
        </row>
        <row r="4582">
          <cell r="B4582" t="str">
            <v>N白莧菜(產</v>
          </cell>
          <cell r="C4582" t="str">
            <v>台北市第一果菜批發市場</v>
          </cell>
          <cell r="E4582" t="str">
            <v>台北一市</v>
          </cell>
          <cell r="F4582" t="str">
            <v>KG</v>
          </cell>
        </row>
        <row r="4583">
          <cell r="B4583" t="str">
            <v>N白莧菜(有機</v>
          </cell>
          <cell r="C4583" t="str">
            <v>九斗農場</v>
          </cell>
          <cell r="E4583" t="str">
            <v>九斗</v>
          </cell>
          <cell r="F4583" t="str">
            <v>KG</v>
          </cell>
          <cell r="H4583" t="str">
            <v>CAS台灣有機農產品</v>
          </cell>
          <cell r="I4583" t="str">
            <v>1-004-100002</v>
          </cell>
        </row>
        <row r="4584">
          <cell r="B4584" t="str">
            <v>油菜</v>
          </cell>
          <cell r="C4584" t="str">
            <v>荃珍農產行</v>
          </cell>
          <cell r="D4584" t="str">
            <v>生鮮</v>
          </cell>
          <cell r="E4584" t="str">
            <v>荃珍</v>
          </cell>
          <cell r="F4584" t="str">
            <v>KG</v>
          </cell>
        </row>
        <row r="4585">
          <cell r="B4585" t="str">
            <v>油菜(網室</v>
          </cell>
          <cell r="C4585" t="str">
            <v>荃珍農產行</v>
          </cell>
          <cell r="E4585" t="str">
            <v>荃珍</v>
          </cell>
          <cell r="F4585" t="str">
            <v>KG</v>
          </cell>
        </row>
        <row r="4586">
          <cell r="B4586" t="str">
            <v>白莧菜(有機</v>
          </cell>
          <cell r="E4586" t="str">
            <v>瑞城</v>
          </cell>
          <cell r="F4586" t="str">
            <v>KG</v>
          </cell>
          <cell r="H4586" t="str">
            <v>臺灣有機農產品</v>
          </cell>
          <cell r="I4586" t="str">
            <v>1-003-912003</v>
          </cell>
        </row>
        <row r="4587">
          <cell r="B4587" t="str">
            <v>野山菊(有機</v>
          </cell>
          <cell r="D4587" t="str">
            <v>生鮮</v>
          </cell>
          <cell r="E4587" t="str">
            <v>瑞城</v>
          </cell>
          <cell r="F4587" t="str">
            <v>KG</v>
          </cell>
          <cell r="H4587" t="str">
            <v>臺灣有機農產品</v>
          </cell>
          <cell r="I4587" t="str">
            <v>1-003-912003</v>
          </cell>
        </row>
        <row r="4588">
          <cell r="B4588" t="str">
            <v>油菜(有機</v>
          </cell>
          <cell r="E4588" t="str">
            <v>瑞城</v>
          </cell>
          <cell r="F4588" t="str">
            <v>KG</v>
          </cell>
          <cell r="H4588" t="str">
            <v>臺灣有機農產品</v>
          </cell>
          <cell r="I4588" t="str">
            <v>1-003-912003</v>
          </cell>
        </row>
        <row r="4589">
          <cell r="B4589" t="str">
            <v>味美菜(有機</v>
          </cell>
          <cell r="E4589" t="str">
            <v>瑞城</v>
          </cell>
          <cell r="F4589" t="str">
            <v>KG</v>
          </cell>
          <cell r="H4589" t="str">
            <v>臺灣有機農產品</v>
          </cell>
          <cell r="I4589" t="str">
            <v>1-003-912003</v>
          </cell>
        </row>
        <row r="4590">
          <cell r="B4590" t="str">
            <v>油1菜(Q</v>
          </cell>
          <cell r="C4590" t="str">
            <v>佳益行</v>
          </cell>
          <cell r="D4590" t="str">
            <v>生鮮</v>
          </cell>
          <cell r="E4590" t="str">
            <v>佳益行</v>
          </cell>
          <cell r="F4590" t="str">
            <v>KG</v>
          </cell>
        </row>
        <row r="4591">
          <cell r="B4591" t="str">
            <v>空心菜(有機</v>
          </cell>
          <cell r="E4591" t="str">
            <v>瑞城</v>
          </cell>
          <cell r="F4591" t="str">
            <v>KG</v>
          </cell>
          <cell r="H4591" t="str">
            <v>臺灣有機農產品</v>
          </cell>
          <cell r="I4591" t="str">
            <v>1-003-912003</v>
          </cell>
        </row>
        <row r="4592">
          <cell r="B4592" t="str">
            <v>N白莧菜(有機</v>
          </cell>
          <cell r="D4592" t="str">
            <v>生鮮</v>
          </cell>
          <cell r="E4592" t="str">
            <v>桃園農會</v>
          </cell>
          <cell r="F4592" t="str">
            <v>KG</v>
          </cell>
        </row>
        <row r="4593">
          <cell r="B4593" t="str">
            <v>N紅莧菜(有機</v>
          </cell>
          <cell r="D4593" t="str">
            <v>生鮮</v>
          </cell>
          <cell r="E4593" t="str">
            <v>桃園農會</v>
          </cell>
          <cell r="F4593" t="str">
            <v>KG</v>
          </cell>
        </row>
        <row r="4594">
          <cell r="B4594" t="str">
            <v>地瓜葉</v>
          </cell>
          <cell r="C4594" t="str">
            <v>荃珍農產行</v>
          </cell>
          <cell r="D4594" t="str">
            <v>生鮮</v>
          </cell>
          <cell r="E4594" t="str">
            <v>荃珍</v>
          </cell>
          <cell r="F4594" t="str">
            <v>KG</v>
          </cell>
        </row>
        <row r="4595">
          <cell r="B4595" t="str">
            <v>地瓜葉</v>
          </cell>
          <cell r="D4595" t="str">
            <v>生鮮</v>
          </cell>
          <cell r="E4595" t="str">
            <v>現購雨宸</v>
          </cell>
          <cell r="F4595" t="str">
            <v>KG</v>
          </cell>
        </row>
        <row r="4596">
          <cell r="B4596" t="str">
            <v>地瓜葉</v>
          </cell>
          <cell r="D4596" t="str">
            <v>生鮮</v>
          </cell>
          <cell r="E4596" t="str">
            <v>台北二市</v>
          </cell>
          <cell r="F4596" t="str">
            <v>KG</v>
          </cell>
        </row>
        <row r="4597">
          <cell r="B4597" t="str">
            <v>香菜</v>
          </cell>
          <cell r="C4597" t="str">
            <v>荃珍農產行</v>
          </cell>
          <cell r="D4597" t="str">
            <v>生鮮</v>
          </cell>
          <cell r="E4597" t="str">
            <v>荃珍</v>
          </cell>
          <cell r="F4597" t="str">
            <v>KG</v>
          </cell>
        </row>
        <row r="4598">
          <cell r="B4598" t="str">
            <v>香菜</v>
          </cell>
          <cell r="E4598" t="str">
            <v>家煥</v>
          </cell>
          <cell r="F4598" t="str">
            <v>KG</v>
          </cell>
        </row>
        <row r="4599">
          <cell r="B4599" t="str">
            <v>N香菜</v>
          </cell>
          <cell r="E4599" t="str">
            <v>良朋</v>
          </cell>
          <cell r="F4599" t="str">
            <v>KG</v>
          </cell>
        </row>
        <row r="4600">
          <cell r="B4600" t="str">
            <v>香菜</v>
          </cell>
          <cell r="E4600" t="str">
            <v>現購雨宸</v>
          </cell>
          <cell r="F4600" t="str">
            <v>KG</v>
          </cell>
        </row>
        <row r="4601">
          <cell r="B4601" t="str">
            <v>香菜</v>
          </cell>
          <cell r="D4601" t="str">
            <v>生鮮</v>
          </cell>
          <cell r="E4601" t="str">
            <v>台北二市</v>
          </cell>
          <cell r="F4601" t="str">
            <v>KG</v>
          </cell>
        </row>
        <row r="4602">
          <cell r="B4602" t="str">
            <v>九層塔</v>
          </cell>
          <cell r="C4602" t="str">
            <v>荃珍農產行</v>
          </cell>
          <cell r="D4602" t="str">
            <v>生鮮</v>
          </cell>
          <cell r="E4602" t="str">
            <v>荃珍</v>
          </cell>
          <cell r="F4602" t="str">
            <v>KG</v>
          </cell>
        </row>
        <row r="4603">
          <cell r="B4603" t="str">
            <v>九層塔</v>
          </cell>
          <cell r="E4603" t="str">
            <v>合豐</v>
          </cell>
          <cell r="F4603" t="str">
            <v>KG</v>
          </cell>
        </row>
        <row r="4604">
          <cell r="B4604" t="str">
            <v>九層塔</v>
          </cell>
          <cell r="E4604" t="str">
            <v>現購簡</v>
          </cell>
          <cell r="F4604" t="str">
            <v>KG</v>
          </cell>
        </row>
        <row r="4605">
          <cell r="B4605" t="str">
            <v>九層塔</v>
          </cell>
          <cell r="D4605" t="str">
            <v>生鮮</v>
          </cell>
          <cell r="E4605" t="str">
            <v>台北二市</v>
          </cell>
          <cell r="F4605" t="str">
            <v>KG</v>
          </cell>
        </row>
        <row r="4606">
          <cell r="B4606" t="str">
            <v>N九層塔Q</v>
          </cell>
          <cell r="D4606" t="str">
            <v>生鮮</v>
          </cell>
          <cell r="E4606" t="str">
            <v>台北一市</v>
          </cell>
          <cell r="F4606" t="str">
            <v>KG</v>
          </cell>
        </row>
        <row r="4607">
          <cell r="B4607" t="str">
            <v>白蘿蔔</v>
          </cell>
          <cell r="D4607" t="str">
            <v>生鮮</v>
          </cell>
          <cell r="E4607" t="str">
            <v>合豐</v>
          </cell>
          <cell r="F4607" t="str">
            <v>KG</v>
          </cell>
        </row>
        <row r="4608">
          <cell r="B4608" t="str">
            <v>白蘿蔔丁</v>
          </cell>
          <cell r="D4608" t="str">
            <v>生鮮</v>
          </cell>
          <cell r="E4608" t="str">
            <v>合豐</v>
          </cell>
          <cell r="F4608" t="str">
            <v>KG</v>
          </cell>
        </row>
        <row r="4609">
          <cell r="B4609" t="str">
            <v>白蘿蔔去皮</v>
          </cell>
          <cell r="D4609" t="str">
            <v>生鮮</v>
          </cell>
          <cell r="E4609" t="str">
            <v>合豐</v>
          </cell>
          <cell r="F4609" t="str">
            <v>KG</v>
          </cell>
        </row>
        <row r="4610">
          <cell r="B4610" t="str">
            <v>白蘿蔔(進口</v>
          </cell>
          <cell r="D4610" t="str">
            <v>生鮮</v>
          </cell>
          <cell r="E4610" t="str">
            <v>合豐</v>
          </cell>
          <cell r="F4610" t="str">
            <v>KG</v>
          </cell>
        </row>
        <row r="4611">
          <cell r="B4611" t="str">
            <v>白蘿蔔</v>
          </cell>
          <cell r="C4611" t="str">
            <v>荃珍農產行</v>
          </cell>
          <cell r="E4611" t="str">
            <v>荃珍</v>
          </cell>
          <cell r="F4611" t="str">
            <v>KG</v>
          </cell>
        </row>
        <row r="4612">
          <cell r="B4612" t="str">
            <v>白蘿蔔去皮(進</v>
          </cell>
          <cell r="D4612" t="str">
            <v>生鮮</v>
          </cell>
          <cell r="E4612" t="str">
            <v>合豐</v>
          </cell>
          <cell r="F4612" t="str">
            <v>KG</v>
          </cell>
        </row>
        <row r="4613">
          <cell r="B4613" t="str">
            <v>白蘿蔔(省產</v>
          </cell>
          <cell r="D4613" t="str">
            <v>生鮮</v>
          </cell>
          <cell r="E4613" t="str">
            <v>合豐</v>
          </cell>
          <cell r="F4613" t="str">
            <v>KG</v>
          </cell>
        </row>
        <row r="4614">
          <cell r="B4614" t="str">
            <v>白蘿蔔去頭</v>
          </cell>
          <cell r="D4614" t="str">
            <v>生鮮</v>
          </cell>
          <cell r="E4614" t="str">
            <v>合豐</v>
          </cell>
          <cell r="F4614" t="str">
            <v>KG</v>
          </cell>
        </row>
        <row r="4615">
          <cell r="B4615" t="str">
            <v>白蘿蔔丁(中丁</v>
          </cell>
          <cell r="D4615" t="str">
            <v>生鮮</v>
          </cell>
          <cell r="E4615" t="str">
            <v>合豐</v>
          </cell>
          <cell r="F4615" t="str">
            <v>KG</v>
          </cell>
        </row>
        <row r="4616">
          <cell r="B4616" t="str">
            <v>白蘿蔔丁(大丁</v>
          </cell>
          <cell r="E4616" t="str">
            <v>合豐</v>
          </cell>
          <cell r="F4616" t="str">
            <v>KG</v>
          </cell>
        </row>
        <row r="4617">
          <cell r="B4617" t="str">
            <v>紅蘿蔔</v>
          </cell>
          <cell r="C4617" t="str">
            <v>謝浚璿</v>
          </cell>
          <cell r="D4617" t="str">
            <v>生鮮</v>
          </cell>
          <cell r="E4617" t="str">
            <v>佑豐</v>
          </cell>
          <cell r="F4617" t="str">
            <v>KG</v>
          </cell>
        </row>
        <row r="4618">
          <cell r="B4618" t="str">
            <v>紅蘿蔔片</v>
          </cell>
          <cell r="C4618" t="str">
            <v>謝浚璿</v>
          </cell>
          <cell r="D4618" t="str">
            <v>生鮮</v>
          </cell>
          <cell r="E4618" t="str">
            <v>佑豐</v>
          </cell>
          <cell r="F4618" t="str">
            <v>KG</v>
          </cell>
        </row>
        <row r="4619">
          <cell r="B4619" t="str">
            <v>紅蘿蔔絲</v>
          </cell>
          <cell r="C4619" t="str">
            <v>謝浚璿</v>
          </cell>
          <cell r="D4619" t="str">
            <v>生鮮</v>
          </cell>
          <cell r="E4619" t="str">
            <v>佑豐</v>
          </cell>
          <cell r="F4619" t="str">
            <v>KG</v>
          </cell>
        </row>
        <row r="4620">
          <cell r="B4620" t="str">
            <v>紅蘿蔔丁</v>
          </cell>
          <cell r="C4620" t="str">
            <v>謝浚璿</v>
          </cell>
          <cell r="D4620" t="str">
            <v>生鮮</v>
          </cell>
          <cell r="E4620" t="str">
            <v>佑豐</v>
          </cell>
          <cell r="F4620" t="str">
            <v>KG</v>
          </cell>
        </row>
        <row r="4621">
          <cell r="B4621" t="str">
            <v>紅蘿蔔中丁</v>
          </cell>
          <cell r="C4621" t="str">
            <v>謝浚璿</v>
          </cell>
          <cell r="D4621" t="str">
            <v>生鮮</v>
          </cell>
          <cell r="E4621" t="str">
            <v>佑豐</v>
          </cell>
          <cell r="F4621" t="str">
            <v>KG</v>
          </cell>
        </row>
        <row r="4622">
          <cell r="B4622" t="str">
            <v>紅蘿蔔B</v>
          </cell>
          <cell r="C4622" t="str">
            <v>謝浚璿</v>
          </cell>
          <cell r="D4622" t="str">
            <v>生鮮</v>
          </cell>
          <cell r="E4622" t="str">
            <v>佑豐</v>
          </cell>
          <cell r="F4622" t="str">
            <v>KG</v>
          </cell>
        </row>
        <row r="4623">
          <cell r="B4623" t="str">
            <v>紅蘿蔔</v>
          </cell>
          <cell r="C4623" t="str">
            <v>荃珍農產行</v>
          </cell>
          <cell r="D4623" t="str">
            <v>生鮮</v>
          </cell>
          <cell r="E4623" t="str">
            <v>荃珍</v>
          </cell>
          <cell r="F4623" t="str">
            <v>KG</v>
          </cell>
        </row>
        <row r="4624">
          <cell r="B4624" t="str">
            <v>紅蘿蔔小丁</v>
          </cell>
          <cell r="C4624" t="str">
            <v>謝浚璿</v>
          </cell>
          <cell r="D4624" t="str">
            <v>生鮮</v>
          </cell>
          <cell r="E4624" t="str">
            <v>佑豐</v>
          </cell>
          <cell r="F4624" t="str">
            <v>KG</v>
          </cell>
        </row>
        <row r="4625">
          <cell r="B4625" t="str">
            <v>N紅蘿蔔絲</v>
          </cell>
          <cell r="E4625" t="str">
            <v>良朋</v>
          </cell>
          <cell r="F4625" t="str">
            <v>KG</v>
          </cell>
        </row>
        <row r="4626">
          <cell r="B4626" t="str">
            <v>N紅蘿蔔片</v>
          </cell>
          <cell r="E4626" t="str">
            <v>良朋</v>
          </cell>
          <cell r="F4626" t="str">
            <v>KG</v>
          </cell>
        </row>
        <row r="4627">
          <cell r="B4627" t="str">
            <v>馬鈴薯</v>
          </cell>
          <cell r="D4627" t="str">
            <v>生鮮</v>
          </cell>
          <cell r="E4627" t="str">
            <v>佑豐</v>
          </cell>
          <cell r="F4627" t="str">
            <v>KG</v>
          </cell>
        </row>
        <row r="4628">
          <cell r="B4628" t="str">
            <v>馬鈴薯中丁</v>
          </cell>
          <cell r="E4628" t="str">
            <v>佑豐</v>
          </cell>
          <cell r="F4628" t="str">
            <v>KG</v>
          </cell>
        </row>
        <row r="4629">
          <cell r="B4629" t="str">
            <v>馬鈴薯去皮</v>
          </cell>
          <cell r="E4629" t="str">
            <v>佑豐</v>
          </cell>
          <cell r="F4629" t="str">
            <v>KG</v>
          </cell>
        </row>
        <row r="4630">
          <cell r="B4630" t="str">
            <v>馬鈴薯(大</v>
          </cell>
          <cell r="E4630" t="str">
            <v>佑豐</v>
          </cell>
          <cell r="F4630" t="str">
            <v>KG</v>
          </cell>
        </row>
        <row r="4631">
          <cell r="B4631" t="str">
            <v>馬鈴薯(大去皮</v>
          </cell>
          <cell r="E4631" t="str">
            <v>佑豐</v>
          </cell>
          <cell r="F4631" t="str">
            <v>KG</v>
          </cell>
        </row>
        <row r="4632">
          <cell r="B4632" t="str">
            <v>馬鈴薯丁</v>
          </cell>
          <cell r="E4632" t="str">
            <v>佑豐</v>
          </cell>
          <cell r="F4632" t="str">
            <v>KG</v>
          </cell>
        </row>
        <row r="4633">
          <cell r="B4633" t="str">
            <v>馬鈴薯(大</v>
          </cell>
          <cell r="D4633" t="str">
            <v>生鮮</v>
          </cell>
          <cell r="E4633" t="str">
            <v>合豐</v>
          </cell>
          <cell r="F4633" t="str">
            <v>KG</v>
          </cell>
        </row>
        <row r="4634">
          <cell r="B4634" t="str">
            <v>馬鈴薯去皮(大</v>
          </cell>
          <cell r="E4634" t="str">
            <v>合豐</v>
          </cell>
          <cell r="F4634" t="str">
            <v>KG</v>
          </cell>
        </row>
        <row r="4635">
          <cell r="B4635" t="str">
            <v>馬鈴薯切</v>
          </cell>
          <cell r="E4635" t="str">
            <v>良朋</v>
          </cell>
          <cell r="F4635" t="str">
            <v>KG</v>
          </cell>
        </row>
        <row r="4636">
          <cell r="B4636" t="str">
            <v>馬鈴薯</v>
          </cell>
          <cell r="C4636" t="str">
            <v>荃珍農產行</v>
          </cell>
          <cell r="E4636" t="str">
            <v>荃珍</v>
          </cell>
          <cell r="F4636" t="str">
            <v>KG</v>
          </cell>
        </row>
        <row r="4637">
          <cell r="B4637" t="str">
            <v>洋蔥</v>
          </cell>
          <cell r="D4637" t="str">
            <v>生鮮</v>
          </cell>
          <cell r="E4637" t="str">
            <v>合豐</v>
          </cell>
          <cell r="F4637" t="str">
            <v>KG</v>
          </cell>
        </row>
        <row r="4638">
          <cell r="B4638" t="str">
            <v>洋蔥去皮</v>
          </cell>
          <cell r="C4638" t="str">
            <v>荃珍農產行</v>
          </cell>
          <cell r="D4638" t="str">
            <v>生鮮</v>
          </cell>
          <cell r="E4638" t="str">
            <v>荃珍</v>
          </cell>
          <cell r="F4638" t="str">
            <v>KG</v>
          </cell>
        </row>
        <row r="4639">
          <cell r="B4639" t="str">
            <v>洋蔥去皮(直送</v>
          </cell>
          <cell r="D4639" t="str">
            <v>生鮮</v>
          </cell>
          <cell r="E4639" t="str">
            <v>食惠商行</v>
          </cell>
          <cell r="F4639" t="str">
            <v>KG</v>
          </cell>
        </row>
        <row r="4640">
          <cell r="B4640" t="str">
            <v>洋蔥(本省</v>
          </cell>
          <cell r="C4640" t="str">
            <v>荃珍農產行</v>
          </cell>
          <cell r="D4640" t="str">
            <v>生鮮</v>
          </cell>
          <cell r="E4640" t="str">
            <v>荃珍</v>
          </cell>
          <cell r="F4640" t="str">
            <v>KG</v>
          </cell>
        </row>
        <row r="4641">
          <cell r="B4641" t="str">
            <v>紅蘿蔔大丁</v>
          </cell>
          <cell r="C4641" t="str">
            <v>謝浚璿</v>
          </cell>
          <cell r="E4641" t="str">
            <v>佑豐</v>
          </cell>
          <cell r="F4641" t="str">
            <v>KG</v>
          </cell>
        </row>
        <row r="4642">
          <cell r="B4642" t="str">
            <v>洋蔥</v>
          </cell>
          <cell r="C4642" t="str">
            <v>荃珍農產行</v>
          </cell>
          <cell r="D4642" t="str">
            <v>生鮮</v>
          </cell>
          <cell r="E4642" t="str">
            <v>荃珍</v>
          </cell>
          <cell r="F4642" t="str">
            <v>KG</v>
          </cell>
        </row>
        <row r="4643">
          <cell r="B4643" t="str">
            <v>紅蘿蔔去皮</v>
          </cell>
          <cell r="C4643" t="str">
            <v>謝浚璿</v>
          </cell>
          <cell r="D4643" t="str">
            <v>生鮮</v>
          </cell>
          <cell r="E4643" t="str">
            <v>佑豐</v>
          </cell>
          <cell r="F4643" t="str">
            <v>KG</v>
          </cell>
        </row>
        <row r="4644">
          <cell r="B4644" t="str">
            <v>紅蘿蔔小丁Q</v>
          </cell>
          <cell r="C4644" t="str">
            <v>謝浚璿</v>
          </cell>
          <cell r="E4644" t="str">
            <v>佑豐</v>
          </cell>
          <cell r="F4644" t="str">
            <v>KG</v>
          </cell>
          <cell r="H4644" t="str">
            <v>生產追溯-農產品</v>
          </cell>
          <cell r="I4644">
            <v>1001001759</v>
          </cell>
        </row>
        <row r="4645">
          <cell r="B4645" t="str">
            <v>洋蔥切</v>
          </cell>
          <cell r="D4645" t="str">
            <v>生鮮</v>
          </cell>
          <cell r="E4645" t="str">
            <v>良朋</v>
          </cell>
          <cell r="F4645" t="str">
            <v>KG</v>
          </cell>
        </row>
        <row r="4646">
          <cell r="B4646" t="str">
            <v>N紅1蘿蔔丁</v>
          </cell>
          <cell r="D4646" t="str">
            <v>生鮮</v>
          </cell>
          <cell r="E4646" t="str">
            <v>良朋</v>
          </cell>
          <cell r="F4646" t="str">
            <v>KG</v>
          </cell>
        </row>
        <row r="4647">
          <cell r="B4647" t="str">
            <v>青蔥</v>
          </cell>
          <cell r="C4647" t="str">
            <v>荃珍農產行</v>
          </cell>
          <cell r="D4647" t="str">
            <v>生鮮</v>
          </cell>
          <cell r="E4647" t="str">
            <v>荃珍</v>
          </cell>
          <cell r="F4647" t="str">
            <v>KG</v>
          </cell>
        </row>
        <row r="4648">
          <cell r="B4648" t="str">
            <v>青蔥(宜蘭蔥</v>
          </cell>
          <cell r="D4648" t="str">
            <v>生鮮</v>
          </cell>
          <cell r="E4648" t="str">
            <v>現購雨宸</v>
          </cell>
          <cell r="F4648" t="str">
            <v>KG</v>
          </cell>
        </row>
        <row r="4649">
          <cell r="B4649" t="str">
            <v>N青蔥</v>
          </cell>
          <cell r="C4649" t="str">
            <v>台北市第一果菜批發市場</v>
          </cell>
          <cell r="E4649" t="str">
            <v>台北一市</v>
          </cell>
          <cell r="F4649" t="str">
            <v>KG</v>
          </cell>
        </row>
        <row r="4650">
          <cell r="B4650" t="str">
            <v>青蔥切</v>
          </cell>
          <cell r="E4650" t="str">
            <v>良朋</v>
          </cell>
          <cell r="F4650" t="str">
            <v>KG</v>
          </cell>
        </row>
        <row r="4651">
          <cell r="B4651" t="str">
            <v>N青蔥段</v>
          </cell>
          <cell r="E4651" t="str">
            <v>良朋</v>
          </cell>
          <cell r="F4651" t="str">
            <v>KG</v>
          </cell>
        </row>
        <row r="4652">
          <cell r="B4652" t="str">
            <v>N青松菜(有機</v>
          </cell>
          <cell r="E4652" t="str">
            <v>九斗</v>
          </cell>
          <cell r="F4652" t="str">
            <v>KG</v>
          </cell>
          <cell r="H4652" t="str">
            <v>CAS台灣有機農產品</v>
          </cell>
          <cell r="I4652" t="str">
            <v>1-004-100002</v>
          </cell>
        </row>
        <row r="4653">
          <cell r="B4653" t="str">
            <v>N青松菜(產</v>
          </cell>
          <cell r="E4653" t="str">
            <v>瑞城</v>
          </cell>
          <cell r="F4653" t="str">
            <v>KG</v>
          </cell>
          <cell r="H4653" t="str">
            <v>臺灣有機農產品</v>
          </cell>
          <cell r="I4653" t="str">
            <v>1-003-912003</v>
          </cell>
        </row>
        <row r="4654">
          <cell r="B4654" t="str">
            <v>N三星蔥</v>
          </cell>
          <cell r="D4654" t="str">
            <v>生鮮</v>
          </cell>
          <cell r="E4654" t="str">
            <v>台北一市</v>
          </cell>
          <cell r="F4654" t="str">
            <v>KG</v>
          </cell>
        </row>
        <row r="4655">
          <cell r="B4655" t="str">
            <v>N青蔥Q</v>
          </cell>
          <cell r="D4655" t="str">
            <v>生鮮</v>
          </cell>
          <cell r="E4655" t="str">
            <v>台北一市</v>
          </cell>
          <cell r="F4655" t="str">
            <v>KG</v>
          </cell>
        </row>
        <row r="4656">
          <cell r="B4656" t="str">
            <v>洋蔥去皮Q</v>
          </cell>
          <cell r="E4656" t="str">
            <v>台北二市</v>
          </cell>
          <cell r="F4656" t="str">
            <v>KG</v>
          </cell>
        </row>
        <row r="4657">
          <cell r="B4657" t="str">
            <v>紅蔥頭</v>
          </cell>
          <cell r="D4657" t="str">
            <v>生鮮</v>
          </cell>
          <cell r="E4657" t="str">
            <v>家煥</v>
          </cell>
          <cell r="F4657" t="str">
            <v>KG</v>
          </cell>
        </row>
        <row r="4658">
          <cell r="B4658" t="str">
            <v>絞紅蔥頭</v>
          </cell>
          <cell r="E4658" t="str">
            <v>家煥</v>
          </cell>
          <cell r="F4658" t="str">
            <v>KG</v>
          </cell>
        </row>
        <row r="4659">
          <cell r="B4659" t="str">
            <v>紅蔥頭去皮直送</v>
          </cell>
          <cell r="E4659" t="str">
            <v>食惠商行</v>
          </cell>
          <cell r="F4659" t="str">
            <v>KG</v>
          </cell>
        </row>
        <row r="4660">
          <cell r="B4660" t="str">
            <v>絞紅蔥頭(粗</v>
          </cell>
          <cell r="D4660" t="str">
            <v>生鮮</v>
          </cell>
          <cell r="E4660" t="str">
            <v>家煥</v>
          </cell>
          <cell r="F4660" t="str">
            <v>KG</v>
          </cell>
        </row>
        <row r="4661">
          <cell r="B4661" t="str">
            <v>N絞紅蔥頭</v>
          </cell>
          <cell r="E4661" t="str">
            <v>良朋</v>
          </cell>
          <cell r="F4661" t="str">
            <v>KG</v>
          </cell>
        </row>
        <row r="4662">
          <cell r="B4662" t="str">
            <v>絞紅蔥頭(直送</v>
          </cell>
          <cell r="D4662" t="str">
            <v>去皮</v>
          </cell>
          <cell r="E4662" t="str">
            <v>食惠商行</v>
          </cell>
          <cell r="F4662" t="str">
            <v>KG</v>
          </cell>
        </row>
        <row r="4663">
          <cell r="B4663" t="str">
            <v>N紅蔥頭</v>
          </cell>
          <cell r="E4663" t="str">
            <v>良朋</v>
          </cell>
          <cell r="F4663" t="str">
            <v>KG</v>
          </cell>
        </row>
        <row r="4664">
          <cell r="B4664" t="str">
            <v>粗筍絲(直送</v>
          </cell>
          <cell r="E4664" t="str">
            <v>食惠商行</v>
          </cell>
          <cell r="F4664" t="str">
            <v>KG</v>
          </cell>
        </row>
        <row r="4665">
          <cell r="B4665" t="str">
            <v>馬鈴薯去皮</v>
          </cell>
          <cell r="D4665" t="str">
            <v>直送</v>
          </cell>
          <cell r="E4665" t="str">
            <v>食惠商行</v>
          </cell>
          <cell r="F4665" t="str">
            <v>KG</v>
          </cell>
        </row>
        <row r="4666">
          <cell r="B4666" t="str">
            <v>洋蔥Q</v>
          </cell>
          <cell r="D4666" t="str">
            <v>生鮮</v>
          </cell>
          <cell r="E4666" t="str">
            <v>台北二市</v>
          </cell>
          <cell r="F4666" t="str">
            <v>KG</v>
          </cell>
        </row>
        <row r="4667">
          <cell r="B4667" t="str">
            <v>韭菜</v>
          </cell>
          <cell r="C4667" t="str">
            <v>荃珍農產行</v>
          </cell>
          <cell r="D4667" t="str">
            <v>生鮮</v>
          </cell>
          <cell r="E4667" t="str">
            <v>荃珍</v>
          </cell>
          <cell r="F4667" t="str">
            <v>KG</v>
          </cell>
        </row>
        <row r="4668">
          <cell r="B4668" t="str">
            <v>大白菜Q</v>
          </cell>
          <cell r="D4668" t="str">
            <v>生鮮</v>
          </cell>
          <cell r="E4668" t="str">
            <v>食惠商行</v>
          </cell>
          <cell r="F4668" t="str">
            <v>KG</v>
          </cell>
          <cell r="H4668" t="str">
            <v>生產追溯-農產品</v>
          </cell>
          <cell r="I4668">
            <v>1201001408</v>
          </cell>
        </row>
        <row r="4669">
          <cell r="B4669" t="str">
            <v>韭菜</v>
          </cell>
          <cell r="C4669" t="str">
            <v>佳益行</v>
          </cell>
          <cell r="D4669" t="str">
            <v>生鮮</v>
          </cell>
          <cell r="E4669" t="str">
            <v>佳益行</v>
          </cell>
          <cell r="F4669" t="str">
            <v>KG</v>
          </cell>
        </row>
        <row r="4670">
          <cell r="B4670" t="str">
            <v>N包心白菜</v>
          </cell>
          <cell r="D4670" t="str">
            <v>生鮮</v>
          </cell>
          <cell r="E4670" t="str">
            <v>台北一市</v>
          </cell>
          <cell r="F4670" t="str">
            <v>KG</v>
          </cell>
        </row>
        <row r="4671">
          <cell r="B4671" t="str">
            <v>韭菜切</v>
          </cell>
          <cell r="E4671" t="str">
            <v>良朋</v>
          </cell>
          <cell r="F4671" t="str">
            <v>KG</v>
          </cell>
        </row>
        <row r="4672">
          <cell r="B4672" t="str">
            <v>洋蔥去皮</v>
          </cell>
          <cell r="D4672" t="str">
            <v>生鮮</v>
          </cell>
          <cell r="E4672" t="str">
            <v>台北二市</v>
          </cell>
          <cell r="F4672" t="str">
            <v>KG</v>
          </cell>
        </row>
        <row r="4673">
          <cell r="B4673" t="str">
            <v>洋蔥</v>
          </cell>
          <cell r="E4673" t="str">
            <v>台北二市</v>
          </cell>
          <cell r="F4673" t="str">
            <v>KG</v>
          </cell>
        </row>
        <row r="4674">
          <cell r="B4674" t="str">
            <v>N馬鈴薯(進口</v>
          </cell>
          <cell r="E4674" t="str">
            <v>台北一市</v>
          </cell>
          <cell r="F4674" t="str">
            <v>KG</v>
          </cell>
        </row>
        <row r="4675">
          <cell r="B4675" t="str">
            <v>N西芹</v>
          </cell>
          <cell r="E4675" t="str">
            <v>台北一市</v>
          </cell>
          <cell r="F4675" t="str">
            <v>KG</v>
          </cell>
        </row>
        <row r="4676">
          <cell r="B4676" t="str">
            <v>馬鈴薯去皮</v>
          </cell>
          <cell r="E4676" t="str">
            <v>荃珍</v>
          </cell>
          <cell r="F4676" t="str">
            <v>KG</v>
          </cell>
        </row>
        <row r="4677">
          <cell r="B4677" t="str">
            <v>韭黃</v>
          </cell>
          <cell r="C4677" t="str">
            <v>荃珍農產行</v>
          </cell>
          <cell r="D4677" t="str">
            <v>生鮮</v>
          </cell>
          <cell r="E4677" t="str">
            <v>荃珍</v>
          </cell>
          <cell r="F4677" t="str">
            <v>KG</v>
          </cell>
        </row>
        <row r="4678">
          <cell r="B4678" t="str">
            <v>韭黃</v>
          </cell>
          <cell r="D4678" t="str">
            <v>生鮮</v>
          </cell>
          <cell r="E4678" t="str">
            <v>現購雨宸</v>
          </cell>
          <cell r="F4678" t="str">
            <v>KG</v>
          </cell>
        </row>
        <row r="4679">
          <cell r="B4679" t="str">
            <v>N韭黃</v>
          </cell>
          <cell r="D4679" t="str">
            <v>生鮮</v>
          </cell>
          <cell r="E4679" t="str">
            <v>台北一市</v>
          </cell>
          <cell r="F4679" t="str">
            <v>KG</v>
          </cell>
        </row>
        <row r="4680">
          <cell r="B4680" t="str">
            <v>筊白筍(產</v>
          </cell>
          <cell r="E4680" t="str">
            <v>台北一市</v>
          </cell>
          <cell r="F4680" t="str">
            <v>KG</v>
          </cell>
        </row>
        <row r="4681">
          <cell r="B4681" t="str">
            <v>韭菜花</v>
          </cell>
          <cell r="C4681" t="str">
            <v>荃珍農產行</v>
          </cell>
          <cell r="D4681" t="str">
            <v>生鮮</v>
          </cell>
          <cell r="E4681" t="str">
            <v>荃珍</v>
          </cell>
          <cell r="F4681" t="str">
            <v>KG</v>
          </cell>
        </row>
        <row r="4682">
          <cell r="B4682" t="str">
            <v>N韭菜花</v>
          </cell>
          <cell r="C4682" t="str">
            <v>台北市第一果菜批發市場</v>
          </cell>
          <cell r="E4682" t="str">
            <v>台北一市</v>
          </cell>
          <cell r="F4682" t="str">
            <v>KG</v>
          </cell>
        </row>
        <row r="4683">
          <cell r="B4683" t="str">
            <v>韭菜花</v>
          </cell>
          <cell r="D4683" t="str">
            <v>生鮮</v>
          </cell>
          <cell r="E4683" t="str">
            <v>現購雨宸</v>
          </cell>
          <cell r="F4683" t="str">
            <v>KG</v>
          </cell>
        </row>
        <row r="4684">
          <cell r="B4684" t="str">
            <v>白韭菜</v>
          </cell>
          <cell r="D4684" t="str">
            <v>生鮮</v>
          </cell>
          <cell r="E4684" t="str">
            <v>現購雨宸</v>
          </cell>
          <cell r="F4684" t="str">
            <v>KG</v>
          </cell>
        </row>
        <row r="4685">
          <cell r="B4685" t="str">
            <v>韭菜</v>
          </cell>
          <cell r="D4685" t="str">
            <v>生鮮</v>
          </cell>
          <cell r="E4685" t="str">
            <v>台北二市</v>
          </cell>
          <cell r="F4685" t="str">
            <v>KG</v>
          </cell>
        </row>
        <row r="4686">
          <cell r="B4686" t="str">
            <v>蒜苗</v>
          </cell>
          <cell r="C4686" t="str">
            <v>荃珍農產行</v>
          </cell>
          <cell r="D4686" t="str">
            <v>生鮮</v>
          </cell>
          <cell r="E4686" t="str">
            <v>荃珍</v>
          </cell>
          <cell r="F4686" t="str">
            <v>KG</v>
          </cell>
        </row>
        <row r="4687">
          <cell r="B4687" t="str">
            <v>蒜苗(宜蘭</v>
          </cell>
          <cell r="D4687" t="str">
            <v>生鮮</v>
          </cell>
          <cell r="E4687" t="str">
            <v>現購雨宸</v>
          </cell>
          <cell r="F4687" t="str">
            <v>KG</v>
          </cell>
        </row>
        <row r="4688">
          <cell r="B4688" t="str">
            <v>N蒜苗</v>
          </cell>
          <cell r="D4688" t="str">
            <v>生鮮</v>
          </cell>
          <cell r="E4688" t="str">
            <v>台北一市</v>
          </cell>
          <cell r="F4688" t="str">
            <v>KG</v>
          </cell>
        </row>
        <row r="4689">
          <cell r="B4689" t="str">
            <v>蒜瓣</v>
          </cell>
          <cell r="D4689" t="str">
            <v>生鮮</v>
          </cell>
          <cell r="E4689" t="str">
            <v>家煥</v>
          </cell>
          <cell r="F4689" t="str">
            <v>KG</v>
          </cell>
        </row>
        <row r="4690">
          <cell r="B4690" t="str">
            <v>蒜仁</v>
          </cell>
          <cell r="D4690" t="str">
            <v>生鮮</v>
          </cell>
          <cell r="E4690" t="str">
            <v>家煥</v>
          </cell>
          <cell r="F4690" t="str">
            <v>KG</v>
          </cell>
        </row>
        <row r="4691">
          <cell r="B4691" t="str">
            <v>蒜末</v>
          </cell>
          <cell r="D4691" t="str">
            <v>生鮮</v>
          </cell>
          <cell r="E4691" t="str">
            <v>家煥</v>
          </cell>
          <cell r="F4691" t="str">
            <v>KG</v>
          </cell>
        </row>
        <row r="4692">
          <cell r="B4692" t="str">
            <v>蒜泥</v>
          </cell>
          <cell r="D4692" t="str">
            <v>生鮮</v>
          </cell>
          <cell r="E4692" t="str">
            <v>家煥</v>
          </cell>
          <cell r="F4692" t="str">
            <v>KG</v>
          </cell>
        </row>
        <row r="4693">
          <cell r="B4693" t="str">
            <v>絞蒜末(直送</v>
          </cell>
          <cell r="D4693" t="str">
            <v>生鮮</v>
          </cell>
          <cell r="E4693" t="str">
            <v>食惠商行</v>
          </cell>
          <cell r="F4693" t="str">
            <v>KG</v>
          </cell>
        </row>
        <row r="4694">
          <cell r="B4694" t="str">
            <v>蒜瓣(大</v>
          </cell>
          <cell r="E4694" t="str">
            <v>家煥</v>
          </cell>
          <cell r="F4694" t="str">
            <v>KG</v>
          </cell>
        </row>
        <row r="4695">
          <cell r="B4695" t="str">
            <v>N蒜泥</v>
          </cell>
          <cell r="D4695" t="str">
            <v>生鮮</v>
          </cell>
          <cell r="E4695" t="str">
            <v>良朋</v>
          </cell>
          <cell r="F4695" t="str">
            <v>KG</v>
          </cell>
        </row>
        <row r="4696">
          <cell r="B4696" t="str">
            <v>蒜片</v>
          </cell>
          <cell r="D4696" t="str">
            <v>生鮮</v>
          </cell>
          <cell r="E4696" t="str">
            <v>家煥</v>
          </cell>
          <cell r="F4696" t="str">
            <v>KG</v>
          </cell>
        </row>
        <row r="4697">
          <cell r="B4697" t="str">
            <v>蒜仁(大</v>
          </cell>
          <cell r="D4697" t="str">
            <v>生鮮</v>
          </cell>
          <cell r="E4697" t="str">
            <v>家煥</v>
          </cell>
          <cell r="F4697" t="str">
            <v>KG</v>
          </cell>
        </row>
        <row r="4698">
          <cell r="B4698" t="str">
            <v>N蒜1末</v>
          </cell>
          <cell r="E4698" t="str">
            <v>良朋</v>
          </cell>
          <cell r="F4698" t="str">
            <v>KG</v>
          </cell>
        </row>
        <row r="4699">
          <cell r="B4699" t="str">
            <v>N龍鬚菜</v>
          </cell>
          <cell r="C4699" t="str">
            <v>台北市第一果菜批發市場</v>
          </cell>
          <cell r="D4699" t="str">
            <v>生鮮</v>
          </cell>
          <cell r="E4699" t="str">
            <v>台北一市</v>
          </cell>
          <cell r="F4699" t="str">
            <v>KG</v>
          </cell>
        </row>
        <row r="4700">
          <cell r="B4700" t="str">
            <v>龍鬚菜</v>
          </cell>
          <cell r="C4700" t="str">
            <v>荃珍農產行</v>
          </cell>
          <cell r="E4700" t="str">
            <v>荃珍</v>
          </cell>
          <cell r="F4700" t="str">
            <v>KG</v>
          </cell>
        </row>
        <row r="4701">
          <cell r="B4701" t="str">
            <v>N蒜1仁</v>
          </cell>
          <cell r="E4701" t="str">
            <v>良朋</v>
          </cell>
          <cell r="F4701" t="str">
            <v>KG</v>
          </cell>
        </row>
        <row r="4702">
          <cell r="B4702" t="str">
            <v>龍鬚菜</v>
          </cell>
          <cell r="D4702" t="str">
            <v>生鮮</v>
          </cell>
          <cell r="E4702" t="str">
            <v>現購雨宸</v>
          </cell>
          <cell r="F4702" t="str">
            <v>KG</v>
          </cell>
        </row>
        <row r="4703">
          <cell r="B4703" t="str">
            <v>蒜球(不剝)</v>
          </cell>
          <cell r="E4703" t="str">
            <v>家煥</v>
          </cell>
          <cell r="F4703" t="str">
            <v>KG</v>
          </cell>
        </row>
        <row r="4704">
          <cell r="B4704" t="str">
            <v>蒜仁(直送</v>
          </cell>
          <cell r="E4704" t="str">
            <v>食惠商行</v>
          </cell>
          <cell r="F4704" t="str">
            <v>KG</v>
          </cell>
        </row>
        <row r="4705">
          <cell r="B4705" t="str">
            <v>冬筍</v>
          </cell>
          <cell r="C4705" t="str">
            <v>荃珍農產行</v>
          </cell>
          <cell r="D4705" t="str">
            <v>生鮮</v>
          </cell>
          <cell r="E4705" t="str">
            <v>荃珍</v>
          </cell>
          <cell r="F4705" t="str">
            <v>KG</v>
          </cell>
        </row>
        <row r="4706">
          <cell r="B4706" t="str">
            <v>大陸A菜</v>
          </cell>
          <cell r="C4706" t="str">
            <v>荃珍農產行</v>
          </cell>
          <cell r="D4706" t="str">
            <v>生鮮</v>
          </cell>
          <cell r="E4706" t="str">
            <v>荃珍</v>
          </cell>
          <cell r="F4706" t="str">
            <v>KG</v>
          </cell>
        </row>
        <row r="4707">
          <cell r="B4707" t="str">
            <v>大陸A菜切</v>
          </cell>
          <cell r="E4707" t="str">
            <v>良朋</v>
          </cell>
          <cell r="F4707" t="str">
            <v>KG</v>
          </cell>
        </row>
        <row r="4708">
          <cell r="B4708" t="str">
            <v>美生菜(有機</v>
          </cell>
          <cell r="E4708" t="str">
            <v>瑞城</v>
          </cell>
          <cell r="F4708" t="str">
            <v>KG</v>
          </cell>
          <cell r="H4708" t="str">
            <v>臺灣有機農產品</v>
          </cell>
          <cell r="I4708" t="str">
            <v>1-003-912003</v>
          </cell>
        </row>
        <row r="4709">
          <cell r="B4709" t="str">
            <v>大陸A菜</v>
          </cell>
          <cell r="E4709" t="str">
            <v>食惠商行</v>
          </cell>
          <cell r="F4709" t="str">
            <v>KG</v>
          </cell>
        </row>
        <row r="4710">
          <cell r="B4710" t="str">
            <v>千寶菜(有機</v>
          </cell>
          <cell r="E4710" t="str">
            <v>瑞城</v>
          </cell>
          <cell r="F4710" t="str">
            <v>KG</v>
          </cell>
          <cell r="H4710" t="str">
            <v>臺灣有機農產品</v>
          </cell>
          <cell r="I4710" t="str">
            <v>1-003-912003</v>
          </cell>
        </row>
        <row r="4711">
          <cell r="B4711" t="str">
            <v>N大陸A菜(產</v>
          </cell>
          <cell r="D4711" t="str">
            <v>生鮮</v>
          </cell>
          <cell r="E4711" t="str">
            <v>八德產銷</v>
          </cell>
          <cell r="F4711" t="str">
            <v>KG</v>
          </cell>
          <cell r="H4711" t="str">
            <v>生產追溯-農產品</v>
          </cell>
        </row>
        <row r="4712">
          <cell r="B4712" t="str">
            <v>N油麥菜(產</v>
          </cell>
          <cell r="E4712" t="str">
            <v>八德產銷</v>
          </cell>
          <cell r="F4712" t="str">
            <v>KG</v>
          </cell>
        </row>
        <row r="4713">
          <cell r="B4713" t="str">
            <v>蘿蔓A菜</v>
          </cell>
          <cell r="D4713" t="str">
            <v>生鮮</v>
          </cell>
          <cell r="E4713" t="str">
            <v>台北二市</v>
          </cell>
          <cell r="F4713" t="str">
            <v>KG</v>
          </cell>
        </row>
        <row r="4714">
          <cell r="B4714" t="str">
            <v>N蘿蔓A菜(產</v>
          </cell>
          <cell r="D4714" t="str">
            <v>生鮮</v>
          </cell>
          <cell r="E4714" t="str">
            <v>八德產銷</v>
          </cell>
          <cell r="F4714" t="str">
            <v>KG</v>
          </cell>
        </row>
        <row r="4715">
          <cell r="B4715" t="str">
            <v>生竹筍</v>
          </cell>
          <cell r="C4715" t="str">
            <v>荃珍農產行</v>
          </cell>
          <cell r="D4715" t="str">
            <v>生鮮</v>
          </cell>
          <cell r="E4715" t="str">
            <v>荃珍</v>
          </cell>
          <cell r="F4715" t="str">
            <v>KG</v>
          </cell>
        </row>
        <row r="4716">
          <cell r="B4716" t="str">
            <v>生竹筍(去殼</v>
          </cell>
          <cell r="C4716" t="str">
            <v>荃珍農產行</v>
          </cell>
          <cell r="E4716" t="str">
            <v>荃珍</v>
          </cell>
          <cell r="F4716" t="str">
            <v>KG</v>
          </cell>
        </row>
        <row r="4717">
          <cell r="B4717" t="str">
            <v>生竹筍絲</v>
          </cell>
          <cell r="C4717" t="str">
            <v>荃珍農產行</v>
          </cell>
          <cell r="E4717" t="str">
            <v>荃珍</v>
          </cell>
          <cell r="F4717" t="str">
            <v>KG</v>
          </cell>
        </row>
        <row r="4718">
          <cell r="B4718" t="str">
            <v>生竹筍切</v>
          </cell>
          <cell r="E4718" t="str">
            <v>良朋</v>
          </cell>
          <cell r="F4718" t="str">
            <v>KG</v>
          </cell>
        </row>
        <row r="4719">
          <cell r="B4719" t="str">
            <v>N生竹筍(去殼</v>
          </cell>
          <cell r="D4719" t="str">
            <v>生鮮</v>
          </cell>
          <cell r="E4719" t="str">
            <v>台北一市</v>
          </cell>
          <cell r="F4719" t="str">
            <v>KG</v>
          </cell>
        </row>
        <row r="4720">
          <cell r="B4720" t="str">
            <v>N生竹筍</v>
          </cell>
          <cell r="C4720" t="str">
            <v>台北市第一果菜批發市場</v>
          </cell>
          <cell r="E4720" t="str">
            <v>台北一市</v>
          </cell>
          <cell r="F4720" t="str">
            <v>KG</v>
          </cell>
        </row>
        <row r="4721">
          <cell r="B4721" t="str">
            <v>筍肉</v>
          </cell>
          <cell r="C4721" t="str">
            <v>荃珍農產行</v>
          </cell>
          <cell r="E4721" t="str">
            <v>荃珍</v>
          </cell>
          <cell r="F4721" t="str">
            <v>KG</v>
          </cell>
        </row>
        <row r="4722">
          <cell r="B4722" t="str">
            <v>N筍肉</v>
          </cell>
          <cell r="C4722" t="str">
            <v>台北市第一果菜批發市場</v>
          </cell>
          <cell r="E4722" t="str">
            <v>台北一市</v>
          </cell>
          <cell r="F4722" t="str">
            <v>KG</v>
          </cell>
        </row>
        <row r="4723">
          <cell r="B4723" t="str">
            <v>N生竹筍(直送</v>
          </cell>
          <cell r="C4723" t="str">
            <v>新北市果菜運銷股份有限公司</v>
          </cell>
          <cell r="E4723" t="str">
            <v>新北果菜</v>
          </cell>
          <cell r="F4723" t="str">
            <v>KG</v>
          </cell>
        </row>
        <row r="4724">
          <cell r="B4724" t="str">
            <v>生竹筍(去殼</v>
          </cell>
          <cell r="D4724" t="str">
            <v>直送</v>
          </cell>
          <cell r="E4724" t="str">
            <v>食惠商行</v>
          </cell>
          <cell r="F4724" t="str">
            <v>KG</v>
          </cell>
        </row>
        <row r="4725">
          <cell r="B4725" t="str">
            <v>麻竹筍</v>
          </cell>
          <cell r="C4725" t="str">
            <v>荃珍農產行</v>
          </cell>
          <cell r="D4725" t="str">
            <v>生鮮</v>
          </cell>
          <cell r="E4725" t="str">
            <v>荃珍</v>
          </cell>
          <cell r="F4725" t="str">
            <v>KG</v>
          </cell>
        </row>
        <row r="4726">
          <cell r="B4726" t="str">
            <v>N麻竹筍(直送</v>
          </cell>
          <cell r="C4726" t="str">
            <v>新北市果菜運銷股份有限公司</v>
          </cell>
          <cell r="E4726" t="str">
            <v>新北果菜</v>
          </cell>
          <cell r="F4726" t="str">
            <v>KG</v>
          </cell>
        </row>
        <row r="4727">
          <cell r="B4727" t="str">
            <v>N麻竹筍</v>
          </cell>
          <cell r="C4727" t="str">
            <v>台北市第一果菜批發市場</v>
          </cell>
          <cell r="E4727" t="str">
            <v>台北一市</v>
          </cell>
          <cell r="F4727" t="str">
            <v>KG</v>
          </cell>
        </row>
        <row r="4728">
          <cell r="B4728" t="str">
            <v>綠竹筍</v>
          </cell>
          <cell r="D4728" t="str">
            <v>生鮮</v>
          </cell>
          <cell r="E4728" t="str">
            <v>現購雨宸</v>
          </cell>
          <cell r="F4728" t="str">
            <v>KG</v>
          </cell>
        </row>
        <row r="4729">
          <cell r="B4729" t="str">
            <v>綠竹筍(熟</v>
          </cell>
          <cell r="D4729" t="str">
            <v>300G/包.真空</v>
          </cell>
          <cell r="E4729" t="str">
            <v>英鼎</v>
          </cell>
          <cell r="F4729" t="str">
            <v>包</v>
          </cell>
        </row>
        <row r="4730">
          <cell r="B4730" t="str">
            <v>綠竹筍(去殼</v>
          </cell>
          <cell r="D4730" t="str">
            <v>500G</v>
          </cell>
          <cell r="E4730" t="str">
            <v>宇佃興</v>
          </cell>
          <cell r="F4730" t="str">
            <v>包</v>
          </cell>
        </row>
        <row r="4731">
          <cell r="B4731" t="str">
            <v>烏殼綠</v>
          </cell>
          <cell r="C4731" t="str">
            <v>荃珍農產行</v>
          </cell>
          <cell r="D4731" t="str">
            <v>生鮮</v>
          </cell>
          <cell r="E4731" t="str">
            <v>荃珍</v>
          </cell>
          <cell r="F4731" t="str">
            <v>KG</v>
          </cell>
        </row>
        <row r="4732">
          <cell r="B4732" t="str">
            <v>N烏殼綠(直送</v>
          </cell>
          <cell r="C4732" t="str">
            <v>新北市果菜運銷股份有限公司</v>
          </cell>
          <cell r="E4732" t="str">
            <v>新北果菜</v>
          </cell>
          <cell r="F4732" t="str">
            <v>KG</v>
          </cell>
        </row>
        <row r="4733">
          <cell r="B4733" t="str">
            <v>芋頭</v>
          </cell>
          <cell r="C4733" t="str">
            <v>荃珍農產行</v>
          </cell>
          <cell r="D4733" t="str">
            <v>生鮮</v>
          </cell>
          <cell r="E4733" t="str">
            <v>荃珍</v>
          </cell>
          <cell r="F4733" t="str">
            <v>KG</v>
          </cell>
        </row>
        <row r="4734">
          <cell r="B4734" t="str">
            <v>芋頭(中丁</v>
          </cell>
          <cell r="C4734" t="str">
            <v>荃珍農產行</v>
          </cell>
          <cell r="D4734" t="str">
            <v>生鮮</v>
          </cell>
          <cell r="E4734" t="str">
            <v>荃珍</v>
          </cell>
          <cell r="F4734" t="str">
            <v>KG</v>
          </cell>
        </row>
        <row r="4735">
          <cell r="B4735" t="str">
            <v>芋頭去皮</v>
          </cell>
          <cell r="C4735" t="str">
            <v>荃珍農產行</v>
          </cell>
          <cell r="D4735" t="str">
            <v>生鮮</v>
          </cell>
          <cell r="E4735" t="str">
            <v>荃珍</v>
          </cell>
          <cell r="F4735" t="str">
            <v>KG</v>
          </cell>
        </row>
        <row r="4736">
          <cell r="B4736" t="str">
            <v>N芋頭小丁</v>
          </cell>
          <cell r="E4736" t="str">
            <v>良朋</v>
          </cell>
          <cell r="F4736" t="str">
            <v>KG</v>
          </cell>
        </row>
        <row r="4737">
          <cell r="B4737" t="str">
            <v>芋頭</v>
          </cell>
          <cell r="C4737" t="str">
            <v>台北市第一果菜批發市場</v>
          </cell>
          <cell r="E4737" t="str">
            <v>台北一市</v>
          </cell>
          <cell r="F4737" t="str">
            <v>KG</v>
          </cell>
        </row>
        <row r="4738">
          <cell r="B4738" t="str">
            <v>N芋頭去皮</v>
          </cell>
          <cell r="C4738" t="str">
            <v>台北市第一果菜批發市場</v>
          </cell>
          <cell r="E4738" t="str">
            <v>台北一市</v>
          </cell>
          <cell r="F4738" t="str">
            <v>KG</v>
          </cell>
        </row>
        <row r="4739">
          <cell r="B4739" t="str">
            <v>芋頭</v>
          </cell>
          <cell r="E4739" t="str">
            <v>合豐</v>
          </cell>
          <cell r="F4739" t="str">
            <v>KG</v>
          </cell>
        </row>
        <row r="4740">
          <cell r="B4740" t="str">
            <v>芋頭去皮</v>
          </cell>
          <cell r="E4740" t="str">
            <v>合豐</v>
          </cell>
          <cell r="F4740" t="str">
            <v>KG</v>
          </cell>
        </row>
        <row r="4741">
          <cell r="B4741" t="str">
            <v>芋頭丁</v>
          </cell>
          <cell r="D4741" t="str">
            <v>生鮮</v>
          </cell>
          <cell r="E4741" t="str">
            <v>食惠商行</v>
          </cell>
          <cell r="F4741" t="str">
            <v>KG</v>
          </cell>
        </row>
        <row r="4742">
          <cell r="B4742" t="str">
            <v>N芋頭</v>
          </cell>
          <cell r="E4742" t="str">
            <v>新北果菜</v>
          </cell>
          <cell r="F4742" t="str">
            <v>KG</v>
          </cell>
        </row>
        <row r="4743">
          <cell r="B4743" t="str">
            <v>荸薺</v>
          </cell>
          <cell r="D4743" t="str">
            <v>生鮮</v>
          </cell>
          <cell r="E4743" t="str">
            <v>詹益銘</v>
          </cell>
          <cell r="F4743" t="str">
            <v>KG</v>
          </cell>
        </row>
        <row r="4744">
          <cell r="B4744" t="str">
            <v>刈薯</v>
          </cell>
          <cell r="C4744" t="str">
            <v>荃珍農產行</v>
          </cell>
          <cell r="D4744" t="str">
            <v>生鮮</v>
          </cell>
          <cell r="E4744" t="str">
            <v>荃珍</v>
          </cell>
          <cell r="F4744" t="str">
            <v>KG</v>
          </cell>
        </row>
        <row r="4745">
          <cell r="B4745" t="str">
            <v>刈薯去皮</v>
          </cell>
          <cell r="C4745" t="str">
            <v>荃珍農產行</v>
          </cell>
          <cell r="E4745" t="str">
            <v>荃珍</v>
          </cell>
          <cell r="F4745" t="str">
            <v>KG</v>
          </cell>
        </row>
        <row r="4746">
          <cell r="B4746" t="str">
            <v>N刈薯切丁</v>
          </cell>
          <cell r="C4746" t="str">
            <v>台北市第一果菜批發市場</v>
          </cell>
          <cell r="E4746" t="str">
            <v>台北一市</v>
          </cell>
          <cell r="F4746" t="str">
            <v>KG</v>
          </cell>
        </row>
        <row r="4747">
          <cell r="B4747" t="str">
            <v>N刈薯</v>
          </cell>
          <cell r="C4747" t="str">
            <v>台北市第一果菜批發市場</v>
          </cell>
          <cell r="E4747" t="str">
            <v>台北一市</v>
          </cell>
          <cell r="F4747" t="str">
            <v>KG</v>
          </cell>
        </row>
        <row r="4748">
          <cell r="B4748" t="str">
            <v>N刈薯切</v>
          </cell>
          <cell r="E4748" t="str">
            <v>良朋</v>
          </cell>
          <cell r="F4748" t="str">
            <v>KG</v>
          </cell>
        </row>
        <row r="4749">
          <cell r="B4749" t="str">
            <v>刈薯</v>
          </cell>
          <cell r="E4749" t="str">
            <v>合豐</v>
          </cell>
          <cell r="F4749" t="str">
            <v>KG</v>
          </cell>
        </row>
        <row r="4750">
          <cell r="B4750" t="str">
            <v>N刈薯去皮</v>
          </cell>
          <cell r="C4750" t="str">
            <v>台北市第一果菜批發市場</v>
          </cell>
          <cell r="E4750" t="str">
            <v>台北一市</v>
          </cell>
          <cell r="F4750" t="str">
            <v>KG</v>
          </cell>
        </row>
        <row r="4751">
          <cell r="B4751" t="str">
            <v>N刈薯去皮Q</v>
          </cell>
          <cell r="C4751" t="str">
            <v>台北市第一果菜批發市場</v>
          </cell>
          <cell r="E4751" t="str">
            <v>台北一市</v>
          </cell>
          <cell r="F4751" t="str">
            <v>KG</v>
          </cell>
        </row>
        <row r="4752">
          <cell r="B4752" t="str">
            <v>刈薯</v>
          </cell>
          <cell r="D4752" t="str">
            <v/>
          </cell>
          <cell r="E4752" t="str">
            <v>台北二市</v>
          </cell>
          <cell r="F4752" t="str">
            <v>KG</v>
          </cell>
        </row>
        <row r="4753">
          <cell r="B4753" t="str">
            <v>刈薯去皮</v>
          </cell>
          <cell r="D4753" t="str">
            <v/>
          </cell>
          <cell r="E4753" t="str">
            <v>台北二市</v>
          </cell>
          <cell r="F4753" t="str">
            <v>KG</v>
          </cell>
        </row>
        <row r="4754">
          <cell r="B4754" t="str">
            <v>牛蒡</v>
          </cell>
          <cell r="D4754" t="str">
            <v>生鮮</v>
          </cell>
          <cell r="E4754" t="str">
            <v>合豐</v>
          </cell>
          <cell r="F4754" t="str">
            <v>KG</v>
          </cell>
        </row>
        <row r="4755">
          <cell r="B4755" t="str">
            <v>調味牛蒡絲</v>
          </cell>
          <cell r="C4755" t="str">
            <v>津悅食品有限公司</v>
          </cell>
          <cell r="D4755" t="str">
            <v>3k</v>
          </cell>
          <cell r="E4755" t="str">
            <v>津悅</v>
          </cell>
          <cell r="F4755" t="str">
            <v>包</v>
          </cell>
        </row>
        <row r="4756">
          <cell r="B4756" t="str">
            <v>黃金牛蒡(天然</v>
          </cell>
          <cell r="E4756" t="str">
            <v>綠采</v>
          </cell>
          <cell r="F4756" t="str">
            <v>KG</v>
          </cell>
        </row>
        <row r="4757">
          <cell r="B4757" t="str">
            <v>牛蒡</v>
          </cell>
          <cell r="E4757" t="str">
            <v>荃珍</v>
          </cell>
          <cell r="F4757" t="str">
            <v>KG</v>
          </cell>
        </row>
        <row r="4758">
          <cell r="B4758" t="str">
            <v>牛蒡</v>
          </cell>
          <cell r="E4758" t="str">
            <v>台北二市</v>
          </cell>
          <cell r="F4758" t="str">
            <v>KG</v>
          </cell>
        </row>
        <row r="4759">
          <cell r="B4759" t="str">
            <v>蓮藕(佳</v>
          </cell>
          <cell r="C4759" t="str">
            <v>黃平旺</v>
          </cell>
          <cell r="D4759" t="str">
            <v>生鮮</v>
          </cell>
          <cell r="E4759" t="str">
            <v>現購雨宸</v>
          </cell>
          <cell r="F4759" t="str">
            <v>KG</v>
          </cell>
        </row>
        <row r="4760">
          <cell r="B4760" t="str">
            <v>蓮藕片</v>
          </cell>
          <cell r="C4760" t="str">
            <v>黃平旺</v>
          </cell>
          <cell r="D4760" t="str">
            <v>生鮮</v>
          </cell>
          <cell r="E4760" t="str">
            <v>現購雨宸</v>
          </cell>
          <cell r="F4760" t="str">
            <v>KG</v>
          </cell>
        </row>
        <row r="4761">
          <cell r="B4761" t="str">
            <v>綠豆芽(有機</v>
          </cell>
          <cell r="D4761" t="str">
            <v>生鮮</v>
          </cell>
          <cell r="E4761" t="str">
            <v>瑞城</v>
          </cell>
          <cell r="F4761" t="str">
            <v>KG</v>
          </cell>
          <cell r="H4761" t="str">
            <v>臺灣有機農產品</v>
          </cell>
          <cell r="I4761" t="str">
            <v>1-003-912003</v>
          </cell>
        </row>
        <row r="4762">
          <cell r="B4762" t="str">
            <v>白蘿蔔Q</v>
          </cell>
          <cell r="D4762" t="str">
            <v>Q</v>
          </cell>
          <cell r="E4762" t="str">
            <v>食惠商行</v>
          </cell>
          <cell r="F4762" t="str">
            <v>KG</v>
          </cell>
        </row>
        <row r="4763">
          <cell r="B4763" t="str">
            <v>紅蘿蔔Q</v>
          </cell>
          <cell r="C4763" t="str">
            <v>謝浚璿</v>
          </cell>
          <cell r="E4763" t="str">
            <v>佑豐</v>
          </cell>
          <cell r="F4763" t="str">
            <v>KG</v>
          </cell>
          <cell r="H4763" t="str">
            <v>生產追溯-農產品</v>
          </cell>
          <cell r="I4763">
            <v>1001001759</v>
          </cell>
        </row>
        <row r="4764">
          <cell r="B4764" t="str">
            <v>紅蘿蔔丁Q</v>
          </cell>
          <cell r="C4764" t="str">
            <v>謝浚璿</v>
          </cell>
          <cell r="E4764" t="str">
            <v>佑豐</v>
          </cell>
          <cell r="F4764" t="str">
            <v>KG</v>
          </cell>
          <cell r="H4764" t="str">
            <v>生產追溯-農產品</v>
          </cell>
          <cell r="I4764">
            <v>1001001759</v>
          </cell>
        </row>
        <row r="4765">
          <cell r="B4765" t="str">
            <v>高麗菜</v>
          </cell>
          <cell r="E4765" t="str">
            <v>合豐</v>
          </cell>
          <cell r="F4765" t="str">
            <v>KG</v>
          </cell>
        </row>
        <row r="4766">
          <cell r="B4766" t="str">
            <v>大白菜</v>
          </cell>
          <cell r="E4766" t="str">
            <v>合豐</v>
          </cell>
          <cell r="F4766" t="str">
            <v>KG</v>
          </cell>
        </row>
        <row r="4767">
          <cell r="B4767" t="str">
            <v>紅蘿蔔絲Q</v>
          </cell>
          <cell r="C4767" t="str">
            <v>謝浚璿</v>
          </cell>
          <cell r="E4767" t="str">
            <v>佑豐</v>
          </cell>
          <cell r="F4767" t="str">
            <v>KG</v>
          </cell>
          <cell r="H4767" t="str">
            <v>生產追溯-農產品</v>
          </cell>
          <cell r="I4767">
            <v>1001001759</v>
          </cell>
        </row>
        <row r="4768">
          <cell r="B4768" t="str">
            <v>紅蘿蔔片Q</v>
          </cell>
          <cell r="C4768" t="str">
            <v>謝浚璿</v>
          </cell>
          <cell r="E4768" t="str">
            <v>佑豐</v>
          </cell>
          <cell r="F4768" t="str">
            <v>KG</v>
          </cell>
          <cell r="H4768" t="str">
            <v>生產追溯-農產品</v>
          </cell>
          <cell r="I4768">
            <v>1001001759</v>
          </cell>
        </row>
        <row r="4769">
          <cell r="B4769" t="str">
            <v>生蓮子(去心</v>
          </cell>
          <cell r="C4769" t="str">
            <v>荃珍農產行</v>
          </cell>
          <cell r="D4769" t="str">
            <v>生鮮</v>
          </cell>
          <cell r="E4769" t="str">
            <v>荃珍</v>
          </cell>
          <cell r="F4769" t="str">
            <v>KG</v>
          </cell>
        </row>
        <row r="4770">
          <cell r="B4770" t="str">
            <v>蓮藕(一般</v>
          </cell>
          <cell r="C4770" t="str">
            <v>黃平旺</v>
          </cell>
          <cell r="D4770" t="str">
            <v>生鮮</v>
          </cell>
          <cell r="E4770" t="str">
            <v>現購雨宸</v>
          </cell>
          <cell r="F4770" t="str">
            <v>KG</v>
          </cell>
        </row>
        <row r="4771">
          <cell r="B4771" t="str">
            <v>生蓮子(去心</v>
          </cell>
          <cell r="C4771" t="str">
            <v>觀音農產行</v>
          </cell>
          <cell r="D4771" t="str">
            <v>生鮮</v>
          </cell>
          <cell r="E4771" t="str">
            <v>觀音農產</v>
          </cell>
          <cell r="F4771" t="str">
            <v>KG</v>
          </cell>
        </row>
        <row r="4772">
          <cell r="B4772" t="str">
            <v>N舞菇</v>
          </cell>
          <cell r="C4772" t="str">
            <v>觀音農產行</v>
          </cell>
          <cell r="D4772" t="str">
            <v>生鮮</v>
          </cell>
          <cell r="E4772" t="str">
            <v>觀音農產</v>
          </cell>
          <cell r="F4772" t="str">
            <v>KG</v>
          </cell>
        </row>
        <row r="4773">
          <cell r="B4773" t="str">
            <v>鴻禧菇Q</v>
          </cell>
          <cell r="D4773" t="str">
            <v>生鮮</v>
          </cell>
          <cell r="E4773" t="str">
            <v>荃珍</v>
          </cell>
          <cell r="F4773" t="str">
            <v>KG</v>
          </cell>
          <cell r="H4773" t="str">
            <v>生產追溯-農產品</v>
          </cell>
          <cell r="I4773" t="str">
            <v>1004000002</v>
          </cell>
        </row>
        <row r="4774">
          <cell r="B4774" t="str">
            <v>N蓮藕</v>
          </cell>
          <cell r="D4774" t="str">
            <v>生鮮</v>
          </cell>
          <cell r="E4774" t="str">
            <v>台北一市</v>
          </cell>
          <cell r="F4774" t="str">
            <v>KG</v>
          </cell>
        </row>
        <row r="4775">
          <cell r="B4775" t="str">
            <v>舞菇</v>
          </cell>
          <cell r="D4775" t="str">
            <v>生鮮</v>
          </cell>
          <cell r="E4775" t="str">
            <v>荃珍</v>
          </cell>
          <cell r="F4775" t="str">
            <v>KG</v>
          </cell>
          <cell r="H4775" t="str">
            <v>生產追溯-農產品</v>
          </cell>
          <cell r="I4775" t="str">
            <v>1004000002</v>
          </cell>
        </row>
        <row r="4776">
          <cell r="B4776" t="str">
            <v>白蘿蔔</v>
          </cell>
          <cell r="E4776" t="str">
            <v>台北二市</v>
          </cell>
          <cell r="F4776" t="str">
            <v>KG</v>
          </cell>
        </row>
        <row r="4777">
          <cell r="B4777" t="str">
            <v>白蘿蔔去皮</v>
          </cell>
          <cell r="E4777" t="str">
            <v>台北二市</v>
          </cell>
          <cell r="F4777" t="str">
            <v>KG</v>
          </cell>
        </row>
        <row r="4778">
          <cell r="B4778" t="str">
            <v>N地瓜(黃</v>
          </cell>
          <cell r="C4778" t="str">
            <v>台北市第一果菜批發市場</v>
          </cell>
          <cell r="D4778" t="str">
            <v>生鮮</v>
          </cell>
          <cell r="E4778" t="str">
            <v>台北一市</v>
          </cell>
          <cell r="F4778" t="str">
            <v>KG</v>
          </cell>
        </row>
        <row r="4779">
          <cell r="B4779" t="str">
            <v>N地瓜中丁</v>
          </cell>
          <cell r="C4779" t="str">
            <v>台北市第一果菜批發市場</v>
          </cell>
          <cell r="D4779" t="str">
            <v>生鮮</v>
          </cell>
          <cell r="E4779" t="str">
            <v>台北一市</v>
          </cell>
          <cell r="F4779" t="str">
            <v>KG</v>
          </cell>
        </row>
        <row r="4780">
          <cell r="B4780" t="str">
            <v>N地瓜去皮</v>
          </cell>
          <cell r="C4780" t="str">
            <v>台北市第一果菜批發市場</v>
          </cell>
          <cell r="E4780" t="str">
            <v>台北一市</v>
          </cell>
          <cell r="F4780" t="str">
            <v>KG</v>
          </cell>
        </row>
        <row r="4781">
          <cell r="B4781" t="str">
            <v>地瓜去皮</v>
          </cell>
          <cell r="C4781" t="str">
            <v>荃珍農產行</v>
          </cell>
          <cell r="E4781" t="str">
            <v>荃珍</v>
          </cell>
          <cell r="F4781" t="str">
            <v>KG</v>
          </cell>
        </row>
        <row r="4782">
          <cell r="B4782" t="str">
            <v>地瓜切</v>
          </cell>
          <cell r="E4782" t="str">
            <v>良朋</v>
          </cell>
          <cell r="F4782" t="str">
            <v>KG</v>
          </cell>
        </row>
        <row r="4783">
          <cell r="B4783" t="str">
            <v>N地瓜</v>
          </cell>
          <cell r="C4783" t="str">
            <v>台北市第一果菜批發市場</v>
          </cell>
          <cell r="E4783" t="str">
            <v>台北一市</v>
          </cell>
          <cell r="F4783" t="str">
            <v>KG</v>
          </cell>
        </row>
        <row r="4784">
          <cell r="B4784" t="str">
            <v>地瓜</v>
          </cell>
          <cell r="C4784" t="str">
            <v>荃珍農產行</v>
          </cell>
          <cell r="E4784" t="str">
            <v>荃珍</v>
          </cell>
          <cell r="F4784" t="str">
            <v>KG</v>
          </cell>
        </row>
        <row r="4785">
          <cell r="B4785" t="str">
            <v>N黃地瓜去皮</v>
          </cell>
          <cell r="C4785" t="str">
            <v>台北市第一果菜批發市場</v>
          </cell>
          <cell r="E4785" t="str">
            <v>台北一市</v>
          </cell>
          <cell r="F4785" t="str">
            <v>KG</v>
          </cell>
        </row>
        <row r="4786">
          <cell r="B4786" t="str">
            <v>N地瓜(紅</v>
          </cell>
          <cell r="C4786" t="str">
            <v>台北市第一果菜批發市場</v>
          </cell>
          <cell r="D4786" t="str">
            <v>生鮮</v>
          </cell>
          <cell r="E4786" t="str">
            <v>台北一市</v>
          </cell>
          <cell r="F4786" t="str">
            <v>KG</v>
          </cell>
        </row>
        <row r="4787">
          <cell r="B4787" t="str">
            <v>地瓜(紫</v>
          </cell>
          <cell r="D4787" t="str">
            <v>生鮮</v>
          </cell>
          <cell r="E4787" t="str">
            <v>現購雨宸</v>
          </cell>
          <cell r="F4787" t="str">
            <v>KG</v>
          </cell>
        </row>
        <row r="4788">
          <cell r="B4788" t="str">
            <v>地瓜(紫</v>
          </cell>
          <cell r="E4788" t="str">
            <v>台北二市</v>
          </cell>
          <cell r="F4788" t="str">
            <v>KG</v>
          </cell>
        </row>
        <row r="4789">
          <cell r="B4789" t="str">
            <v>老薑</v>
          </cell>
          <cell r="E4789" t="str">
            <v>公司庫存</v>
          </cell>
          <cell r="F4789" t="str">
            <v>KG</v>
          </cell>
        </row>
        <row r="4790">
          <cell r="B4790" t="str">
            <v>嫩薑(白</v>
          </cell>
          <cell r="D4790" t="str">
            <v>生鮮</v>
          </cell>
          <cell r="E4790" t="str">
            <v>家煥</v>
          </cell>
          <cell r="F4790" t="str">
            <v>KG</v>
          </cell>
        </row>
        <row r="4791">
          <cell r="B4791" t="str">
            <v>薑片</v>
          </cell>
          <cell r="D4791" t="str">
            <v>生鮮</v>
          </cell>
          <cell r="E4791" t="str">
            <v>家煥</v>
          </cell>
          <cell r="F4791" t="str">
            <v>KG</v>
          </cell>
        </row>
        <row r="4792">
          <cell r="B4792" t="str">
            <v>薑絲</v>
          </cell>
          <cell r="D4792" t="str">
            <v>生鮮</v>
          </cell>
          <cell r="E4792" t="str">
            <v>家煥</v>
          </cell>
          <cell r="F4792" t="str">
            <v>KG</v>
          </cell>
        </row>
        <row r="4793">
          <cell r="B4793" t="str">
            <v>薑末</v>
          </cell>
          <cell r="D4793" t="str">
            <v>生鮮</v>
          </cell>
          <cell r="E4793" t="str">
            <v>家煥</v>
          </cell>
          <cell r="F4793" t="str">
            <v>KG</v>
          </cell>
        </row>
        <row r="4794">
          <cell r="B4794" t="str">
            <v>老薑(優</v>
          </cell>
          <cell r="E4794" t="str">
            <v>家煥</v>
          </cell>
          <cell r="F4794" t="str">
            <v>KG</v>
          </cell>
        </row>
        <row r="4795">
          <cell r="B4795" t="str">
            <v>嫩薑絲</v>
          </cell>
          <cell r="D4795" t="str">
            <v>生鮮</v>
          </cell>
          <cell r="E4795" t="str">
            <v>家煥</v>
          </cell>
          <cell r="F4795" t="str">
            <v>KG</v>
          </cell>
        </row>
        <row r="4796">
          <cell r="B4796" t="str">
            <v>N薑1絲</v>
          </cell>
          <cell r="E4796" t="str">
            <v>良朋</v>
          </cell>
          <cell r="F4796" t="str">
            <v>KG</v>
          </cell>
        </row>
        <row r="4797">
          <cell r="B4797" t="str">
            <v>N薑1片</v>
          </cell>
          <cell r="E4797" t="str">
            <v>良朋</v>
          </cell>
          <cell r="F4797" t="str">
            <v>KG</v>
          </cell>
        </row>
        <row r="4798">
          <cell r="B4798" t="str">
            <v>薑絲(粗</v>
          </cell>
          <cell r="E4798" t="str">
            <v>家煥</v>
          </cell>
          <cell r="F4798" t="str">
            <v>KG</v>
          </cell>
        </row>
        <row r="4799">
          <cell r="B4799" t="str">
            <v>結頭菜</v>
          </cell>
          <cell r="C4799" t="str">
            <v>荃珍農產行</v>
          </cell>
          <cell r="D4799" t="str">
            <v>生鮮</v>
          </cell>
          <cell r="E4799" t="str">
            <v>荃珍</v>
          </cell>
          <cell r="F4799" t="str">
            <v>KG</v>
          </cell>
        </row>
        <row r="4800">
          <cell r="B4800" t="str">
            <v>結頭菜去皮</v>
          </cell>
          <cell r="C4800" t="str">
            <v>荃珍農產行</v>
          </cell>
          <cell r="E4800" t="str">
            <v>荃珍</v>
          </cell>
          <cell r="F4800" t="str">
            <v>KG</v>
          </cell>
        </row>
        <row r="4801">
          <cell r="B4801" t="str">
            <v>結頭菜</v>
          </cell>
          <cell r="C4801" t="str">
            <v>台北市第一果菜批發市場</v>
          </cell>
          <cell r="E4801" t="str">
            <v>台北一市</v>
          </cell>
          <cell r="F4801" t="str">
            <v>KG</v>
          </cell>
        </row>
        <row r="4802">
          <cell r="B4802" t="str">
            <v>中薑</v>
          </cell>
          <cell r="E4802" t="str">
            <v>公司庫存</v>
          </cell>
          <cell r="F4802" t="str">
            <v>KG</v>
          </cell>
        </row>
        <row r="4803">
          <cell r="B4803" t="str">
            <v>結頭菜</v>
          </cell>
          <cell r="E4803" t="str">
            <v>現購雨宸</v>
          </cell>
          <cell r="F4803" t="str">
            <v>KG</v>
          </cell>
        </row>
        <row r="4804">
          <cell r="B4804" t="str">
            <v>結頭菜去皮</v>
          </cell>
          <cell r="C4804" t="str">
            <v>台北市第一果菜批發市場</v>
          </cell>
          <cell r="E4804" t="str">
            <v>台北一市</v>
          </cell>
          <cell r="F4804" t="str">
            <v>KG</v>
          </cell>
        </row>
        <row r="4805">
          <cell r="B4805" t="str">
            <v>N青花菜切片</v>
          </cell>
          <cell r="C4805" t="str">
            <v>台北市第一果菜批發市場</v>
          </cell>
          <cell r="E4805" t="str">
            <v>台北一市</v>
          </cell>
          <cell r="F4805" t="str">
            <v>KG</v>
          </cell>
        </row>
        <row r="4806">
          <cell r="B4806" t="str">
            <v>N白花菜切片</v>
          </cell>
          <cell r="C4806" t="str">
            <v>台北市第一果菜批發市場</v>
          </cell>
          <cell r="E4806" t="str">
            <v>台北一市</v>
          </cell>
          <cell r="F4806" t="str">
            <v>KG</v>
          </cell>
        </row>
        <row r="4807">
          <cell r="B4807" t="str">
            <v>美生菜</v>
          </cell>
          <cell r="D4807" t="str">
            <v>生鮮</v>
          </cell>
          <cell r="E4807" t="str">
            <v>台北二市</v>
          </cell>
          <cell r="F4807" t="str">
            <v>KG</v>
          </cell>
        </row>
        <row r="4808">
          <cell r="B4808" t="str">
            <v>老薑片</v>
          </cell>
          <cell r="E4808" t="str">
            <v>家煥</v>
          </cell>
          <cell r="F4808" t="str">
            <v>KG</v>
          </cell>
        </row>
        <row r="4809">
          <cell r="B4809" t="str">
            <v>廣東A菜</v>
          </cell>
          <cell r="D4809" t="str">
            <v>生鮮</v>
          </cell>
          <cell r="E4809" t="str">
            <v>現購雨宸</v>
          </cell>
          <cell r="F4809" t="str">
            <v>KG</v>
          </cell>
        </row>
        <row r="4810">
          <cell r="B4810" t="str">
            <v>美生菜</v>
          </cell>
          <cell r="C4810" t="str">
            <v>荃珍農產行</v>
          </cell>
          <cell r="E4810" t="str">
            <v>荃珍</v>
          </cell>
          <cell r="F4810" t="str">
            <v>KG</v>
          </cell>
        </row>
        <row r="4811">
          <cell r="B4811" t="str">
            <v>蘿蔓A菜</v>
          </cell>
          <cell r="C4811" t="str">
            <v>荃珍農產行</v>
          </cell>
          <cell r="E4811" t="str">
            <v>荃珍</v>
          </cell>
          <cell r="F4811" t="str">
            <v>KG</v>
          </cell>
        </row>
        <row r="4812">
          <cell r="B4812" t="str">
            <v>N紅莧菜(有機</v>
          </cell>
          <cell r="D4812" t="str">
            <v>生鮮</v>
          </cell>
          <cell r="E4812" t="str">
            <v>統和</v>
          </cell>
          <cell r="F4812" t="str">
            <v>KG</v>
          </cell>
        </row>
        <row r="4813">
          <cell r="B4813" t="str">
            <v>NA菜(有機</v>
          </cell>
          <cell r="D4813" t="str">
            <v>生鮮</v>
          </cell>
          <cell r="E4813" t="str">
            <v>統和</v>
          </cell>
          <cell r="F4813" t="str">
            <v>KG</v>
          </cell>
        </row>
        <row r="4814">
          <cell r="B4814" t="str">
            <v>N廣島菜(有機</v>
          </cell>
          <cell r="D4814" t="str">
            <v>生鮮</v>
          </cell>
          <cell r="E4814" t="str">
            <v>統和</v>
          </cell>
          <cell r="F4814" t="str">
            <v>KG</v>
          </cell>
        </row>
        <row r="4815">
          <cell r="B4815" t="str">
            <v>青菜(有機</v>
          </cell>
          <cell r="E4815" t="str">
            <v>瑞城</v>
          </cell>
          <cell r="F4815" t="str">
            <v>KG</v>
          </cell>
          <cell r="H4815" t="str">
            <v>臺灣有機農產品</v>
          </cell>
          <cell r="I4815" t="str">
            <v>1-003-912003</v>
          </cell>
        </row>
        <row r="4816">
          <cell r="B4816" t="str">
            <v>美生菜</v>
          </cell>
          <cell r="E4816" t="str">
            <v>合豐</v>
          </cell>
          <cell r="F4816" t="str">
            <v>KG</v>
          </cell>
        </row>
        <row r="4817">
          <cell r="B4817" t="str">
            <v>N有機青菜切</v>
          </cell>
          <cell r="E4817" t="str">
            <v>良朋</v>
          </cell>
          <cell r="F4817" t="str">
            <v>KG</v>
          </cell>
        </row>
        <row r="4818">
          <cell r="B4818" t="str">
            <v>N紅莧菜(產</v>
          </cell>
          <cell r="C4818" t="str">
            <v>台北市第一果菜批發市場</v>
          </cell>
          <cell r="E4818" t="str">
            <v>台北一市</v>
          </cell>
          <cell r="F4818" t="str">
            <v>KG</v>
          </cell>
        </row>
        <row r="4819">
          <cell r="B4819" t="str">
            <v>青菜</v>
          </cell>
          <cell r="C4819" t="str">
            <v>荃珍農產行</v>
          </cell>
          <cell r="D4819" t="str">
            <v>生鮮</v>
          </cell>
          <cell r="E4819" t="str">
            <v>荃珍</v>
          </cell>
          <cell r="F4819" t="str">
            <v>KG</v>
          </cell>
        </row>
        <row r="4820">
          <cell r="B4820" t="str">
            <v>小松菜(Q</v>
          </cell>
          <cell r="C4820" t="str">
            <v>佳益行</v>
          </cell>
          <cell r="D4820" t="str">
            <v>生鮮</v>
          </cell>
          <cell r="E4820" t="str">
            <v>佳益行</v>
          </cell>
          <cell r="F4820" t="str">
            <v>KG</v>
          </cell>
        </row>
        <row r="4821">
          <cell r="B4821" t="str">
            <v>青木瓜</v>
          </cell>
          <cell r="C4821" t="str">
            <v>荃珍農產行</v>
          </cell>
          <cell r="E4821" t="str">
            <v>荃珍</v>
          </cell>
          <cell r="F4821" t="str">
            <v>KG</v>
          </cell>
        </row>
        <row r="4822">
          <cell r="B4822" t="str">
            <v>青菜(有機</v>
          </cell>
          <cell r="D4822" t="str">
            <v>生鮮</v>
          </cell>
          <cell r="E4822" t="str">
            <v>現購雨宸</v>
          </cell>
          <cell r="F4822" t="str">
            <v>KG</v>
          </cell>
        </row>
        <row r="4823">
          <cell r="B4823" t="str">
            <v>青木瓜</v>
          </cell>
          <cell r="E4823" t="str">
            <v>FRUIT</v>
          </cell>
          <cell r="F4823" t="str">
            <v>KG</v>
          </cell>
        </row>
        <row r="4824">
          <cell r="B4824" t="str">
            <v>青木瓜去皮</v>
          </cell>
          <cell r="C4824" t="str">
            <v>荃珍農產行</v>
          </cell>
          <cell r="E4824" t="str">
            <v>荃珍</v>
          </cell>
          <cell r="F4824" t="str">
            <v>KG</v>
          </cell>
        </row>
        <row r="4825">
          <cell r="B4825" t="str">
            <v>空心菜(Q</v>
          </cell>
          <cell r="C4825" t="str">
            <v>佳益行</v>
          </cell>
          <cell r="D4825" t="str">
            <v>生鮮</v>
          </cell>
          <cell r="E4825" t="str">
            <v>佳益行</v>
          </cell>
          <cell r="F4825" t="str">
            <v>KG</v>
          </cell>
        </row>
        <row r="4826">
          <cell r="B4826" t="str">
            <v>N空心菜切</v>
          </cell>
          <cell r="E4826" t="str">
            <v>良朋</v>
          </cell>
          <cell r="F4826" t="str">
            <v>KG</v>
          </cell>
        </row>
        <row r="4827">
          <cell r="B4827" t="str">
            <v>格藍菜(Q</v>
          </cell>
          <cell r="C4827" t="str">
            <v>佳益行</v>
          </cell>
          <cell r="D4827" t="str">
            <v>生鮮</v>
          </cell>
          <cell r="E4827" t="str">
            <v>佳益行</v>
          </cell>
          <cell r="F4827" t="str">
            <v>KG</v>
          </cell>
        </row>
        <row r="4828">
          <cell r="B4828" t="str">
            <v>白莧菜(Q</v>
          </cell>
          <cell r="C4828" t="str">
            <v>佳益行</v>
          </cell>
          <cell r="D4828" t="str">
            <v>生鮮</v>
          </cell>
          <cell r="E4828" t="str">
            <v>佳益行</v>
          </cell>
          <cell r="F4828" t="str">
            <v>KG</v>
          </cell>
        </row>
        <row r="4829">
          <cell r="B4829" t="str">
            <v>N青菜(有機</v>
          </cell>
          <cell r="D4829" t="str">
            <v>生鮮</v>
          </cell>
          <cell r="E4829" t="str">
            <v>良朋</v>
          </cell>
          <cell r="F4829" t="str">
            <v>KG</v>
          </cell>
        </row>
        <row r="4830">
          <cell r="B4830" t="str">
            <v>大白菜(包心白</v>
          </cell>
          <cell r="C4830" t="str">
            <v>荃珍農產行</v>
          </cell>
          <cell r="E4830" t="str">
            <v>荃珍</v>
          </cell>
          <cell r="F4830" t="str">
            <v>KG</v>
          </cell>
        </row>
        <row r="4831">
          <cell r="B4831" t="str">
            <v>N菠菜(有機</v>
          </cell>
          <cell r="D4831" t="str">
            <v>生鮮</v>
          </cell>
          <cell r="E4831" t="str">
            <v>桃園農會</v>
          </cell>
          <cell r="F4831" t="str">
            <v>KG</v>
          </cell>
        </row>
        <row r="4832">
          <cell r="B4832" t="str">
            <v>小松菜(有機</v>
          </cell>
          <cell r="E4832" t="str">
            <v>瑞城</v>
          </cell>
          <cell r="F4832" t="str">
            <v>KG</v>
          </cell>
          <cell r="H4832" t="str">
            <v>臺灣有機農產品</v>
          </cell>
          <cell r="I4832" t="str">
            <v>1-003-912003</v>
          </cell>
        </row>
        <row r="4833">
          <cell r="B4833" t="str">
            <v>青木瓜</v>
          </cell>
          <cell r="E4833" t="str">
            <v>台北二市</v>
          </cell>
          <cell r="F4833" t="str">
            <v>KG</v>
          </cell>
        </row>
        <row r="4834">
          <cell r="B4834" t="str">
            <v>青木瓜去皮</v>
          </cell>
          <cell r="E4834" t="str">
            <v>台北二市</v>
          </cell>
          <cell r="F4834" t="str">
            <v>KG</v>
          </cell>
        </row>
        <row r="4835">
          <cell r="B4835" t="str">
            <v>N黑葉白菜(有機</v>
          </cell>
          <cell r="C4835" t="str">
            <v>九斗農場</v>
          </cell>
          <cell r="E4835" t="str">
            <v>九斗</v>
          </cell>
          <cell r="F4835" t="str">
            <v>KG</v>
          </cell>
          <cell r="H4835" t="str">
            <v>CAS台灣有機農產品</v>
          </cell>
          <cell r="I4835" t="str">
            <v>1-004-100002</v>
          </cell>
        </row>
        <row r="4836">
          <cell r="B4836" t="str">
            <v>N小松菜(有機</v>
          </cell>
          <cell r="C4836" t="str">
            <v>九斗農場</v>
          </cell>
          <cell r="E4836" t="str">
            <v>九斗</v>
          </cell>
          <cell r="F4836" t="str">
            <v>KG</v>
          </cell>
          <cell r="H4836" t="str">
            <v>CAS台灣有機農產品</v>
          </cell>
          <cell r="I4836" t="str">
            <v>1-004-100002</v>
          </cell>
        </row>
        <row r="4837">
          <cell r="B4837" t="str">
            <v>N青江菜(有機</v>
          </cell>
          <cell r="C4837" t="str">
            <v>九斗農場</v>
          </cell>
          <cell r="E4837" t="str">
            <v>九斗</v>
          </cell>
          <cell r="F4837" t="str">
            <v>KG</v>
          </cell>
          <cell r="H4837" t="str">
            <v>CAS台灣有機農產品</v>
          </cell>
          <cell r="I4837" t="str">
            <v>1-004-100002</v>
          </cell>
        </row>
        <row r="4838">
          <cell r="B4838" t="str">
            <v>N甜菜心(有機</v>
          </cell>
          <cell r="C4838" t="str">
            <v>九斗農場</v>
          </cell>
          <cell r="E4838" t="str">
            <v>九斗</v>
          </cell>
          <cell r="F4838" t="str">
            <v>KG</v>
          </cell>
          <cell r="H4838" t="str">
            <v>CAS台灣有機農產品</v>
          </cell>
          <cell r="I4838" t="str">
            <v>1-004-100002</v>
          </cell>
        </row>
        <row r="4839">
          <cell r="B4839" t="str">
            <v>茭白筍</v>
          </cell>
          <cell r="C4839" t="str">
            <v>荃珍農產行</v>
          </cell>
          <cell r="D4839" t="str">
            <v>生鮮</v>
          </cell>
          <cell r="E4839" t="str">
            <v>荃珍</v>
          </cell>
          <cell r="F4839" t="str">
            <v>KG</v>
          </cell>
        </row>
        <row r="4840">
          <cell r="B4840" t="str">
            <v>茭白筍</v>
          </cell>
          <cell r="E4840" t="str">
            <v>合豐</v>
          </cell>
          <cell r="F4840" t="str">
            <v>KG</v>
          </cell>
        </row>
        <row r="4841">
          <cell r="B4841" t="str">
            <v>N茭白筍</v>
          </cell>
          <cell r="C4841" t="str">
            <v>台北市第一果菜批發市場</v>
          </cell>
          <cell r="E4841" t="str">
            <v>台北一市</v>
          </cell>
          <cell r="F4841" t="str">
            <v>KG</v>
          </cell>
        </row>
        <row r="4842">
          <cell r="B4842" t="str">
            <v>生蓮子(去心</v>
          </cell>
          <cell r="D4842" t="str">
            <v>包/300G</v>
          </cell>
          <cell r="E4842" t="str">
            <v>台北二市</v>
          </cell>
          <cell r="F4842" t="str">
            <v>包</v>
          </cell>
        </row>
        <row r="4843">
          <cell r="B4843" t="str">
            <v>菱角</v>
          </cell>
          <cell r="C4843" t="str">
            <v>荃珍農產行</v>
          </cell>
          <cell r="D4843" t="str">
            <v>生鮮</v>
          </cell>
          <cell r="E4843" t="str">
            <v>荃珍</v>
          </cell>
          <cell r="F4843" t="str">
            <v>KG</v>
          </cell>
        </row>
        <row r="4844">
          <cell r="B4844" t="str">
            <v>菱角仁</v>
          </cell>
          <cell r="C4844" t="str">
            <v>荃珍農產行</v>
          </cell>
          <cell r="E4844" t="str">
            <v>荃珍</v>
          </cell>
          <cell r="F4844" t="str">
            <v>KG</v>
          </cell>
        </row>
        <row r="4845">
          <cell r="B4845" t="str">
            <v>水蓮菜</v>
          </cell>
          <cell r="D4845" t="str">
            <v>生鮮</v>
          </cell>
          <cell r="E4845" t="str">
            <v>台北二市</v>
          </cell>
          <cell r="F4845" t="str">
            <v>KG</v>
          </cell>
        </row>
        <row r="4846">
          <cell r="B4846" t="str">
            <v>N菱角仁</v>
          </cell>
          <cell r="C4846" t="str">
            <v>觀音農產行</v>
          </cell>
          <cell r="D4846" t="str">
            <v>無異味</v>
          </cell>
          <cell r="E4846" t="str">
            <v>觀音農產</v>
          </cell>
          <cell r="F4846" t="str">
            <v>KG</v>
          </cell>
        </row>
        <row r="4847">
          <cell r="B4847" t="str">
            <v>生栗子(帶殼</v>
          </cell>
          <cell r="D4847" t="str">
            <v>生鮮</v>
          </cell>
          <cell r="E4847" t="str">
            <v>現購雨宸</v>
          </cell>
          <cell r="F4847" t="str">
            <v>KG</v>
          </cell>
        </row>
        <row r="4848">
          <cell r="B4848" t="str">
            <v>生栗子去殼</v>
          </cell>
          <cell r="D4848" t="str">
            <v>生鮮</v>
          </cell>
          <cell r="E4848" t="str">
            <v>現購雨宸</v>
          </cell>
          <cell r="F4848" t="str">
            <v>KG</v>
          </cell>
        </row>
        <row r="4849">
          <cell r="B4849" t="str">
            <v>水蓮菜</v>
          </cell>
          <cell r="D4849" t="str">
            <v>包/300G</v>
          </cell>
          <cell r="E4849" t="str">
            <v>合豐</v>
          </cell>
          <cell r="F4849" t="str">
            <v>包</v>
          </cell>
        </row>
        <row r="4850">
          <cell r="B4850" t="str">
            <v>日本山藥</v>
          </cell>
          <cell r="E4850" t="str">
            <v>現購雨宸</v>
          </cell>
          <cell r="F4850" t="str">
            <v>KG</v>
          </cell>
        </row>
        <row r="4851">
          <cell r="B4851" t="str">
            <v>山藥</v>
          </cell>
          <cell r="C4851" t="str">
            <v>台北市第一果菜批發市場</v>
          </cell>
          <cell r="D4851" t="str">
            <v>生鮮</v>
          </cell>
          <cell r="E4851" t="str">
            <v>台北一市</v>
          </cell>
          <cell r="F4851" t="str">
            <v>KG</v>
          </cell>
        </row>
        <row r="4852">
          <cell r="B4852" t="str">
            <v>山藥去皮</v>
          </cell>
          <cell r="C4852" t="str">
            <v>荃珍農產行</v>
          </cell>
          <cell r="D4852" t="str">
            <v>泡水</v>
          </cell>
          <cell r="E4852" t="str">
            <v>荃珍</v>
          </cell>
          <cell r="F4852" t="str">
            <v>KG</v>
          </cell>
        </row>
        <row r="4853">
          <cell r="B4853" t="str">
            <v>山藥去皮</v>
          </cell>
          <cell r="C4853" t="str">
            <v>台北市第一果菜批發市場</v>
          </cell>
          <cell r="E4853" t="str">
            <v>台北一市</v>
          </cell>
          <cell r="F4853" t="str">
            <v>KG</v>
          </cell>
        </row>
        <row r="4854">
          <cell r="B4854" t="str">
            <v>山藥(紅皮</v>
          </cell>
          <cell r="D4854" t="str">
            <v>生鮮</v>
          </cell>
          <cell r="E4854" t="str">
            <v>現購雨宸</v>
          </cell>
          <cell r="F4854" t="str">
            <v>KG</v>
          </cell>
        </row>
        <row r="4855">
          <cell r="B4855" t="str">
            <v>水蓮菜</v>
          </cell>
          <cell r="D4855" t="str">
            <v>生鮮</v>
          </cell>
          <cell r="E4855" t="str">
            <v>現購雨宸</v>
          </cell>
          <cell r="F4855" t="str">
            <v>KG</v>
          </cell>
        </row>
        <row r="4856">
          <cell r="B4856" t="str">
            <v>山藥(紫</v>
          </cell>
          <cell r="D4856" t="str">
            <v>生鮮</v>
          </cell>
          <cell r="E4856" t="str">
            <v>現購雨宸</v>
          </cell>
          <cell r="F4856" t="str">
            <v>KG</v>
          </cell>
        </row>
        <row r="4857">
          <cell r="B4857" t="str">
            <v>洋蔥(紫</v>
          </cell>
          <cell r="D4857" t="str">
            <v>生鮮</v>
          </cell>
          <cell r="E4857" t="str">
            <v>現購雨宸</v>
          </cell>
          <cell r="F4857" t="str">
            <v>KG</v>
          </cell>
        </row>
        <row r="4858">
          <cell r="B4858" t="str">
            <v>N山藥切</v>
          </cell>
          <cell r="E4858" t="str">
            <v>良朋</v>
          </cell>
          <cell r="F4858" t="str">
            <v>KG</v>
          </cell>
        </row>
        <row r="4859">
          <cell r="B4859" t="str">
            <v>山藥</v>
          </cell>
          <cell r="C4859" t="str">
            <v>荃珍農產行</v>
          </cell>
          <cell r="E4859" t="str">
            <v>荃珍</v>
          </cell>
          <cell r="F4859" t="str">
            <v>KG</v>
          </cell>
        </row>
        <row r="4860">
          <cell r="B4860" t="str">
            <v>山藥(紫</v>
          </cell>
          <cell r="E4860" t="str">
            <v>台北二市</v>
          </cell>
          <cell r="F4860" t="str">
            <v>KG</v>
          </cell>
        </row>
        <row r="4861">
          <cell r="B4861" t="str">
            <v>綠蘆筍(本地</v>
          </cell>
          <cell r="D4861" t="str">
            <v>生鮮</v>
          </cell>
          <cell r="E4861" t="str">
            <v>現購雨宸</v>
          </cell>
          <cell r="F4861" t="str">
            <v>KG</v>
          </cell>
        </row>
        <row r="4862">
          <cell r="B4862" t="str">
            <v>白蘆筍</v>
          </cell>
          <cell r="D4862" t="str">
            <v>生鮮</v>
          </cell>
          <cell r="E4862" t="str">
            <v>現購雨宸</v>
          </cell>
          <cell r="F4862" t="str">
            <v>KG</v>
          </cell>
        </row>
        <row r="4863">
          <cell r="B4863" t="str">
            <v>綠蘆筍(進口</v>
          </cell>
          <cell r="E4863" t="str">
            <v>合豐</v>
          </cell>
          <cell r="F4863" t="str">
            <v>KG</v>
          </cell>
        </row>
        <row r="4864">
          <cell r="B4864" t="str">
            <v>綠蘆筍</v>
          </cell>
          <cell r="D4864" t="str">
            <v>生鮮</v>
          </cell>
          <cell r="E4864" t="str">
            <v>台北二市</v>
          </cell>
          <cell r="F4864" t="str">
            <v>KG</v>
          </cell>
        </row>
        <row r="4865">
          <cell r="B4865" t="str">
            <v>綠豆芽</v>
          </cell>
          <cell r="C4865" t="str">
            <v>圓福農場</v>
          </cell>
          <cell r="D4865" t="str">
            <v>生鮮</v>
          </cell>
          <cell r="E4865" t="str">
            <v>圓福</v>
          </cell>
          <cell r="F4865" t="str">
            <v>KG</v>
          </cell>
          <cell r="H4865" t="str">
            <v>生產追溯-農產品</v>
          </cell>
          <cell r="I4865" t="str">
            <v>0801000726</v>
          </cell>
        </row>
        <row r="4866">
          <cell r="B4866" t="str">
            <v>黃豆芽</v>
          </cell>
          <cell r="C4866" t="str">
            <v>圓福農場</v>
          </cell>
          <cell r="D4866" t="str">
            <v>非基改</v>
          </cell>
          <cell r="E4866" t="str">
            <v>圓福</v>
          </cell>
          <cell r="F4866" t="str">
            <v>KG</v>
          </cell>
          <cell r="H4866" t="str">
            <v>生產追溯-農產品</v>
          </cell>
          <cell r="I4866" t="str">
            <v>0801000726</v>
          </cell>
        </row>
        <row r="4867">
          <cell r="B4867" t="str">
            <v>N苜蓿芽</v>
          </cell>
          <cell r="C4867" t="str">
            <v>觀音農產行</v>
          </cell>
          <cell r="D4867" t="str">
            <v>生鮮</v>
          </cell>
          <cell r="E4867" t="str">
            <v>觀音農產</v>
          </cell>
          <cell r="F4867" t="str">
            <v>KG</v>
          </cell>
        </row>
        <row r="4868">
          <cell r="B4868" t="str">
            <v>N黃1豆芽</v>
          </cell>
          <cell r="D4868" t="str">
            <v>非基改</v>
          </cell>
          <cell r="E4868" t="str">
            <v>良朋</v>
          </cell>
          <cell r="F4868" t="str">
            <v>KG</v>
          </cell>
        </row>
        <row r="4869">
          <cell r="B4869" t="str">
            <v>銀芽</v>
          </cell>
          <cell r="C4869" t="str">
            <v>圓福農場</v>
          </cell>
          <cell r="E4869" t="str">
            <v>圓福</v>
          </cell>
          <cell r="F4869" t="str">
            <v>KG</v>
          </cell>
        </row>
        <row r="4870">
          <cell r="B4870" t="str">
            <v>N1有機綠豆芽</v>
          </cell>
          <cell r="E4870" t="str">
            <v>新峰芽菜</v>
          </cell>
          <cell r="F4870" t="str">
            <v>KG</v>
          </cell>
        </row>
        <row r="4871">
          <cell r="B4871" t="str">
            <v>N有機黃豆芽</v>
          </cell>
          <cell r="E4871" t="str">
            <v>新峰芽菜</v>
          </cell>
          <cell r="F4871" t="str">
            <v>KG</v>
          </cell>
        </row>
        <row r="4872">
          <cell r="B4872" t="str">
            <v>N苜蓿芽</v>
          </cell>
          <cell r="C4872" t="str">
            <v>圓福農場</v>
          </cell>
          <cell r="E4872" t="str">
            <v>圓福</v>
          </cell>
          <cell r="F4872" t="str">
            <v>KG</v>
          </cell>
        </row>
        <row r="4873">
          <cell r="B4873" t="str">
            <v>N綠豆芽</v>
          </cell>
          <cell r="D4873" t="str">
            <v>生鮮</v>
          </cell>
          <cell r="E4873" t="str">
            <v>良朋</v>
          </cell>
          <cell r="F4873" t="str">
            <v>KG</v>
          </cell>
        </row>
        <row r="4874">
          <cell r="B4874" t="str">
            <v>芹菜管</v>
          </cell>
          <cell r="C4874" t="str">
            <v>荃珍農產行</v>
          </cell>
          <cell r="D4874" t="str">
            <v>生鮮</v>
          </cell>
          <cell r="E4874" t="str">
            <v>荃珍</v>
          </cell>
          <cell r="F4874" t="str">
            <v>KG</v>
          </cell>
        </row>
        <row r="4875">
          <cell r="B4875" t="str">
            <v>芹菜管去葉</v>
          </cell>
          <cell r="C4875" t="str">
            <v>荃珍農產行</v>
          </cell>
          <cell r="E4875" t="str">
            <v>荃珍</v>
          </cell>
          <cell r="F4875" t="str">
            <v>KG</v>
          </cell>
        </row>
        <row r="4876">
          <cell r="B4876" t="str">
            <v>N芹菜管</v>
          </cell>
          <cell r="C4876" t="str">
            <v>台北市第一果菜批發市場</v>
          </cell>
          <cell r="E4876" t="str">
            <v>台北一市</v>
          </cell>
          <cell r="F4876" t="str">
            <v>KG</v>
          </cell>
        </row>
        <row r="4877">
          <cell r="B4877" t="str">
            <v>粉薑</v>
          </cell>
          <cell r="E4877" t="str">
            <v>公司庫存</v>
          </cell>
          <cell r="F4877" t="str">
            <v>KG</v>
          </cell>
        </row>
        <row r="4878">
          <cell r="B4878" t="str">
            <v>N芹菜管</v>
          </cell>
          <cell r="E4878" t="str">
            <v>台北一市</v>
          </cell>
          <cell r="F4878" t="str">
            <v>KG</v>
          </cell>
        </row>
        <row r="4879">
          <cell r="B4879" t="str">
            <v>芹菜Q</v>
          </cell>
          <cell r="D4879" t="str">
            <v>生鮮</v>
          </cell>
          <cell r="E4879" t="str">
            <v>台北一市</v>
          </cell>
          <cell r="F4879" t="str">
            <v>KG</v>
          </cell>
        </row>
        <row r="4880">
          <cell r="B4880" t="str">
            <v>青蔥</v>
          </cell>
          <cell r="E4880" t="str">
            <v>台北二市</v>
          </cell>
          <cell r="F4880" t="str">
            <v>KG</v>
          </cell>
        </row>
        <row r="4881">
          <cell r="B4881" t="str">
            <v>N豆苗(小</v>
          </cell>
          <cell r="C4881" t="str">
            <v>觀音農產行</v>
          </cell>
          <cell r="D4881" t="str">
            <v>生鮮</v>
          </cell>
          <cell r="E4881" t="str">
            <v>觀音農產</v>
          </cell>
          <cell r="F4881" t="str">
            <v>KG</v>
          </cell>
        </row>
        <row r="4882">
          <cell r="B4882" t="str">
            <v>豆苗(大</v>
          </cell>
          <cell r="D4882" t="str">
            <v>生鮮</v>
          </cell>
          <cell r="E4882" t="str">
            <v>現購雨宸</v>
          </cell>
          <cell r="F4882" t="str">
            <v>KG</v>
          </cell>
        </row>
        <row r="4883">
          <cell r="B4883" t="str">
            <v>N豌豆苗</v>
          </cell>
          <cell r="C4883" t="str">
            <v>觀音農產行</v>
          </cell>
          <cell r="D4883" t="str">
            <v>生鮮</v>
          </cell>
          <cell r="E4883" t="str">
            <v>觀音農產</v>
          </cell>
          <cell r="F4883" t="str">
            <v>KG</v>
          </cell>
        </row>
        <row r="4884">
          <cell r="B4884" t="str">
            <v>豆苗(大</v>
          </cell>
          <cell r="D4884" t="str">
            <v>包/150G</v>
          </cell>
          <cell r="E4884" t="str">
            <v>合豐</v>
          </cell>
          <cell r="F4884" t="str">
            <v>包</v>
          </cell>
        </row>
        <row r="4885">
          <cell r="B4885" t="str">
            <v>豆苗(小</v>
          </cell>
          <cell r="E4885" t="str">
            <v>台北二市</v>
          </cell>
          <cell r="F4885" t="str">
            <v>KG</v>
          </cell>
        </row>
        <row r="4886">
          <cell r="B4886" t="str">
            <v>山蘇</v>
          </cell>
          <cell r="D4886" t="str">
            <v>生鮮</v>
          </cell>
          <cell r="E4886" t="str">
            <v>合豐</v>
          </cell>
          <cell r="F4886" t="str">
            <v>KG</v>
          </cell>
        </row>
        <row r="4887">
          <cell r="B4887" t="str">
            <v>川七</v>
          </cell>
          <cell r="D4887" t="str">
            <v>生鮮</v>
          </cell>
          <cell r="E4887" t="str">
            <v>現購雨宸</v>
          </cell>
          <cell r="F4887" t="str">
            <v>KG</v>
          </cell>
        </row>
        <row r="4888">
          <cell r="B4888" t="str">
            <v>苜蓿芽</v>
          </cell>
          <cell r="E4888" t="str">
            <v>台北二市</v>
          </cell>
          <cell r="F4888" t="str">
            <v>KG</v>
          </cell>
        </row>
        <row r="4889">
          <cell r="B4889" t="str">
            <v>大芥菜</v>
          </cell>
          <cell r="C4889" t="str">
            <v>荃珍農產行</v>
          </cell>
          <cell r="D4889" t="str">
            <v>生鮮</v>
          </cell>
          <cell r="E4889" t="str">
            <v>荃珍</v>
          </cell>
          <cell r="F4889" t="str">
            <v>KG</v>
          </cell>
        </row>
        <row r="4890">
          <cell r="B4890" t="str">
            <v>N大芥菜</v>
          </cell>
          <cell r="C4890" t="str">
            <v>台北市第一果菜批發市場</v>
          </cell>
          <cell r="E4890" t="str">
            <v>台北一市</v>
          </cell>
          <cell r="F4890" t="str">
            <v>KG</v>
          </cell>
        </row>
        <row r="4891">
          <cell r="B4891" t="str">
            <v>N芥菜仁</v>
          </cell>
          <cell r="C4891" t="str">
            <v>台北市第一果菜批發市場</v>
          </cell>
          <cell r="E4891" t="str">
            <v>台北一市</v>
          </cell>
          <cell r="F4891" t="str">
            <v>KG</v>
          </cell>
        </row>
        <row r="4892">
          <cell r="B4892" t="str">
            <v>N大芥菜</v>
          </cell>
          <cell r="E4892" t="str">
            <v>新北果菜</v>
          </cell>
          <cell r="F4892" t="str">
            <v>KG</v>
          </cell>
        </row>
        <row r="4893">
          <cell r="B4893" t="str">
            <v>N金針菇</v>
          </cell>
          <cell r="C4893" t="str">
            <v>觀音農產行</v>
          </cell>
          <cell r="D4893" t="str">
            <v>生鮮</v>
          </cell>
          <cell r="E4893" t="str">
            <v>觀音農產</v>
          </cell>
          <cell r="F4893" t="str">
            <v>KG</v>
          </cell>
          <cell r="H4893" t="str">
            <v>生產追溯-農產品</v>
          </cell>
          <cell r="I4893" t="str">
            <v>0401000822</v>
          </cell>
        </row>
        <row r="4894">
          <cell r="B4894" t="str">
            <v>N鮑魚菇</v>
          </cell>
          <cell r="C4894" t="str">
            <v>觀音農產行</v>
          </cell>
          <cell r="D4894" t="str">
            <v>生鮮</v>
          </cell>
          <cell r="E4894" t="str">
            <v>觀音農產</v>
          </cell>
          <cell r="F4894" t="str">
            <v>KG</v>
          </cell>
        </row>
        <row r="4895">
          <cell r="B4895" t="str">
            <v>N草菇</v>
          </cell>
          <cell r="C4895" t="str">
            <v>觀音農產行</v>
          </cell>
          <cell r="D4895" t="str">
            <v>生鮮</v>
          </cell>
          <cell r="E4895" t="str">
            <v>觀音農產</v>
          </cell>
          <cell r="F4895" t="str">
            <v>KG</v>
          </cell>
        </row>
        <row r="4896">
          <cell r="B4896" t="str">
            <v>N生香菇</v>
          </cell>
          <cell r="C4896" t="str">
            <v>觀音農產行</v>
          </cell>
          <cell r="D4896" t="str">
            <v>生鮮</v>
          </cell>
          <cell r="E4896" t="str">
            <v>觀音農產</v>
          </cell>
          <cell r="F4896" t="str">
            <v>KG</v>
          </cell>
        </row>
        <row r="4897">
          <cell r="B4897" t="str">
            <v>N柳松菇200G</v>
          </cell>
          <cell r="C4897" t="str">
            <v>觀音農產行</v>
          </cell>
          <cell r="E4897" t="str">
            <v>觀音農產</v>
          </cell>
          <cell r="F4897" t="str">
            <v>包</v>
          </cell>
        </row>
        <row r="4898">
          <cell r="B4898" t="str">
            <v>N洋菇</v>
          </cell>
          <cell r="C4898" t="str">
            <v>觀音農產行</v>
          </cell>
          <cell r="D4898" t="str">
            <v>生鮮</v>
          </cell>
          <cell r="E4898" t="str">
            <v>觀音農產</v>
          </cell>
          <cell r="F4898" t="str">
            <v>KG</v>
          </cell>
        </row>
        <row r="4899">
          <cell r="B4899" t="str">
            <v>N柳松菇</v>
          </cell>
          <cell r="C4899" t="str">
            <v>觀音農產行</v>
          </cell>
          <cell r="D4899" t="str">
            <v>生鮮</v>
          </cell>
          <cell r="E4899" t="str">
            <v>觀音農產</v>
          </cell>
          <cell r="F4899" t="str">
            <v>KG</v>
          </cell>
        </row>
        <row r="4900">
          <cell r="B4900" t="str">
            <v>生香菇Q</v>
          </cell>
          <cell r="D4900" t="str">
            <v>生鮮</v>
          </cell>
          <cell r="E4900" t="str">
            <v>荃珍</v>
          </cell>
          <cell r="F4900" t="str">
            <v>KG</v>
          </cell>
          <cell r="H4900" t="str">
            <v>生產追溯-農產品</v>
          </cell>
          <cell r="I4900" t="str">
            <v>1004000002</v>
          </cell>
        </row>
        <row r="4901">
          <cell r="B4901" t="str">
            <v>N鴻禧菇</v>
          </cell>
          <cell r="C4901" t="str">
            <v>觀音農產行</v>
          </cell>
          <cell r="D4901" t="str">
            <v>生鮮</v>
          </cell>
          <cell r="E4901" t="str">
            <v>觀音農產</v>
          </cell>
          <cell r="F4901" t="str">
            <v>KG</v>
          </cell>
        </row>
        <row r="4902">
          <cell r="B4902" t="str">
            <v>N白雪菇</v>
          </cell>
          <cell r="D4902" t="str">
            <v>生鮮</v>
          </cell>
          <cell r="E4902" t="str">
            <v>觀音農產</v>
          </cell>
          <cell r="F4902" t="str">
            <v>KG</v>
          </cell>
        </row>
        <row r="4903">
          <cell r="B4903" t="str">
            <v>白果</v>
          </cell>
          <cell r="E4903" t="str">
            <v>永芳</v>
          </cell>
          <cell r="F4903" t="str">
            <v>KG</v>
          </cell>
        </row>
        <row r="4904">
          <cell r="B4904" t="str">
            <v>N杏鮑菇</v>
          </cell>
          <cell r="C4904" t="str">
            <v>觀音農產行</v>
          </cell>
          <cell r="D4904" t="str">
            <v>生鮮</v>
          </cell>
          <cell r="E4904" t="str">
            <v>觀音農產</v>
          </cell>
          <cell r="F4904" t="str">
            <v>KG</v>
          </cell>
        </row>
        <row r="4905">
          <cell r="B4905" t="str">
            <v>鮑魚菇</v>
          </cell>
          <cell r="E4905" t="str">
            <v>荃珍</v>
          </cell>
          <cell r="F4905" t="str">
            <v>KG</v>
          </cell>
          <cell r="H4905" t="str">
            <v>生產追溯-農產品</v>
          </cell>
          <cell r="I4905" t="str">
            <v>1004000002</v>
          </cell>
        </row>
        <row r="4906">
          <cell r="B4906" t="str">
            <v>N珊瑚菇</v>
          </cell>
          <cell r="C4906" t="str">
            <v>觀音農產行</v>
          </cell>
          <cell r="D4906" t="str">
            <v>生鮮</v>
          </cell>
          <cell r="E4906" t="str">
            <v>觀音農產</v>
          </cell>
          <cell r="F4906" t="str">
            <v>KG</v>
          </cell>
        </row>
        <row r="4907">
          <cell r="B4907" t="str">
            <v>N鮑魚菇(冷凍</v>
          </cell>
          <cell r="D4907" t="str">
            <v>件/10K</v>
          </cell>
          <cell r="E4907" t="str">
            <v>陸弘</v>
          </cell>
          <cell r="F4907" t="str">
            <v>KG</v>
          </cell>
        </row>
        <row r="4908">
          <cell r="B4908" t="str">
            <v>豌豆片</v>
          </cell>
          <cell r="C4908" t="str">
            <v>荃珍農產行</v>
          </cell>
          <cell r="E4908" t="str">
            <v>荃珍</v>
          </cell>
          <cell r="F4908" t="str">
            <v>KG</v>
          </cell>
        </row>
        <row r="4909">
          <cell r="B4909" t="str">
            <v>N草菇(乾淨</v>
          </cell>
          <cell r="E4909" t="str">
            <v>觀音農產</v>
          </cell>
          <cell r="F4909" t="str">
            <v>KG</v>
          </cell>
        </row>
        <row r="4910">
          <cell r="B4910" t="str">
            <v>N美白菇</v>
          </cell>
          <cell r="C4910" t="str">
            <v>觀音農產行</v>
          </cell>
          <cell r="D4910" t="str">
            <v>包/100G</v>
          </cell>
          <cell r="E4910" t="str">
            <v>觀音農產</v>
          </cell>
          <cell r="F4910" t="str">
            <v>KG</v>
          </cell>
        </row>
        <row r="4911">
          <cell r="B4911" t="str">
            <v>洋菇</v>
          </cell>
          <cell r="D4911" t="str">
            <v>勿漂白</v>
          </cell>
          <cell r="E4911" t="str">
            <v>荃珍</v>
          </cell>
          <cell r="F4911" t="str">
            <v>KG</v>
          </cell>
          <cell r="H4911" t="str">
            <v>生產追溯-農產品</v>
          </cell>
          <cell r="I4911" t="str">
            <v>1004000002</v>
          </cell>
        </row>
        <row r="4912">
          <cell r="B4912" t="str">
            <v>N杏鮑菇(小</v>
          </cell>
          <cell r="C4912" t="str">
            <v>觀音農產行</v>
          </cell>
          <cell r="D4912" t="str">
            <v>生鮮</v>
          </cell>
          <cell r="E4912" t="str">
            <v>觀音農產</v>
          </cell>
          <cell r="F4912" t="str">
            <v>KG</v>
          </cell>
        </row>
        <row r="4913">
          <cell r="B4913" t="str">
            <v>黃帝菜</v>
          </cell>
          <cell r="D4913" t="str">
            <v>生鮮</v>
          </cell>
          <cell r="E4913" t="str">
            <v>現購雨宸</v>
          </cell>
          <cell r="F4913" t="str">
            <v>KG</v>
          </cell>
        </row>
        <row r="4914">
          <cell r="B4914" t="str">
            <v>N生香菇(中</v>
          </cell>
          <cell r="C4914" t="str">
            <v>觀音農產行</v>
          </cell>
          <cell r="D4914" t="str">
            <v>生鮮</v>
          </cell>
          <cell r="E4914" t="str">
            <v>觀音農產</v>
          </cell>
          <cell r="F4914" t="str">
            <v>KG</v>
          </cell>
        </row>
        <row r="4915">
          <cell r="B4915" t="str">
            <v>N杏鮑菇頭</v>
          </cell>
          <cell r="C4915" t="str">
            <v>觀音農產行</v>
          </cell>
          <cell r="D4915" t="str">
            <v>生鮮</v>
          </cell>
          <cell r="E4915" t="str">
            <v>觀音農產</v>
          </cell>
          <cell r="F4915" t="str">
            <v>KG</v>
          </cell>
        </row>
        <row r="4916">
          <cell r="B4916" t="str">
            <v>N猴頭菇</v>
          </cell>
          <cell r="C4916" t="str">
            <v>觀音農產行</v>
          </cell>
          <cell r="D4916" t="str">
            <v>生鮮</v>
          </cell>
          <cell r="E4916" t="str">
            <v>觀音農產</v>
          </cell>
          <cell r="F4916" t="str">
            <v>KG</v>
          </cell>
        </row>
        <row r="4917">
          <cell r="B4917" t="str">
            <v>N白精靈</v>
          </cell>
          <cell r="C4917" t="str">
            <v>觀音農產行</v>
          </cell>
          <cell r="D4917" t="str">
            <v>生鮮</v>
          </cell>
          <cell r="E4917" t="str">
            <v>觀音農產</v>
          </cell>
          <cell r="F4917" t="str">
            <v>KG</v>
          </cell>
        </row>
        <row r="4918">
          <cell r="B4918" t="str">
            <v>N生香菇(大</v>
          </cell>
          <cell r="C4918" t="str">
            <v>觀音農產行</v>
          </cell>
          <cell r="D4918" t="str">
            <v>生鮮</v>
          </cell>
          <cell r="E4918" t="str">
            <v>觀音農產</v>
          </cell>
          <cell r="F4918" t="str">
            <v>KG</v>
          </cell>
        </row>
        <row r="4919">
          <cell r="B4919" t="str">
            <v>N金針菇200G</v>
          </cell>
          <cell r="C4919" t="str">
            <v>觀音農產行</v>
          </cell>
          <cell r="D4919" t="str">
            <v>包/200G</v>
          </cell>
          <cell r="E4919" t="str">
            <v>觀音農產</v>
          </cell>
          <cell r="F4919" t="str">
            <v>包</v>
          </cell>
        </row>
        <row r="4920">
          <cell r="B4920" t="str">
            <v>N美白菇100G</v>
          </cell>
          <cell r="C4920" t="str">
            <v>觀音農產行</v>
          </cell>
          <cell r="D4920" t="str">
            <v>生鮮</v>
          </cell>
          <cell r="E4920" t="str">
            <v>觀音農產</v>
          </cell>
          <cell r="F4920" t="str">
            <v>包</v>
          </cell>
        </row>
        <row r="4921">
          <cell r="B4921" t="str">
            <v>N鴻禧菇100G</v>
          </cell>
          <cell r="C4921" t="str">
            <v>觀音農產行</v>
          </cell>
          <cell r="D4921" t="str">
            <v>生鮮</v>
          </cell>
          <cell r="E4921" t="str">
            <v>觀音農產</v>
          </cell>
          <cell r="F4921" t="str">
            <v>包</v>
          </cell>
        </row>
        <row r="4922">
          <cell r="B4922" t="str">
            <v>N華翠菇250G</v>
          </cell>
          <cell r="C4922" t="str">
            <v>觀音農產行</v>
          </cell>
          <cell r="D4922" t="str">
            <v>生鮮</v>
          </cell>
          <cell r="E4922" t="str">
            <v>觀音農產</v>
          </cell>
          <cell r="F4922" t="str">
            <v>包</v>
          </cell>
        </row>
        <row r="4923">
          <cell r="B4923" t="str">
            <v>黃帝豆</v>
          </cell>
          <cell r="C4923" t="str">
            <v>荃珍農產行</v>
          </cell>
          <cell r="D4923" t="str">
            <v>生鮮</v>
          </cell>
          <cell r="E4923" t="str">
            <v>荃珍</v>
          </cell>
          <cell r="F4923" t="str">
            <v>KG</v>
          </cell>
        </row>
        <row r="4924">
          <cell r="B4924" t="str">
            <v>N鮑魚菇切</v>
          </cell>
          <cell r="E4924" t="str">
            <v>良朋</v>
          </cell>
          <cell r="F4924" t="str">
            <v>KG</v>
          </cell>
        </row>
        <row r="4925">
          <cell r="B4925" t="str">
            <v>N杏鮑菇切</v>
          </cell>
          <cell r="E4925" t="str">
            <v>良朋</v>
          </cell>
          <cell r="F4925" t="str">
            <v>KG</v>
          </cell>
        </row>
        <row r="4926">
          <cell r="B4926" t="str">
            <v>N生香菇切</v>
          </cell>
          <cell r="E4926" t="str">
            <v>良朋</v>
          </cell>
          <cell r="F4926" t="str">
            <v>KG</v>
          </cell>
        </row>
        <row r="4927">
          <cell r="B4927" t="str">
            <v>N金針菇切</v>
          </cell>
          <cell r="E4927" t="str">
            <v>良朋</v>
          </cell>
          <cell r="F4927" t="str">
            <v>KG</v>
          </cell>
        </row>
        <row r="4928">
          <cell r="B4928" t="str">
            <v>N黑美人菇</v>
          </cell>
          <cell r="E4928" t="str">
            <v>觀音農產</v>
          </cell>
          <cell r="F4928" t="str">
            <v>KG</v>
          </cell>
        </row>
        <row r="4929">
          <cell r="B4929" t="str">
            <v>生香菇(天然</v>
          </cell>
          <cell r="D4929" t="str">
            <v>200G/盒</v>
          </cell>
          <cell r="E4929" t="str">
            <v>綠采</v>
          </cell>
          <cell r="F4929" t="str">
            <v>盒</v>
          </cell>
        </row>
        <row r="4930">
          <cell r="B4930" t="str">
            <v>洋菇(天然</v>
          </cell>
          <cell r="D4930" t="str">
            <v>200G</v>
          </cell>
          <cell r="E4930" t="str">
            <v>綠采</v>
          </cell>
          <cell r="F4930" t="str">
            <v>盒</v>
          </cell>
        </row>
        <row r="4931">
          <cell r="B4931" t="str">
            <v>生香菇</v>
          </cell>
          <cell r="E4931" t="str">
            <v>荃珍</v>
          </cell>
          <cell r="F4931" t="str">
            <v>KG</v>
          </cell>
        </row>
        <row r="4932">
          <cell r="B4932" t="str">
            <v>金針菇</v>
          </cell>
          <cell r="E4932" t="str">
            <v>荃珍</v>
          </cell>
          <cell r="F4932" t="str">
            <v>KG</v>
          </cell>
        </row>
        <row r="4933">
          <cell r="B4933" t="str">
            <v>白花菜</v>
          </cell>
          <cell r="C4933" t="str">
            <v>荃珍農產行</v>
          </cell>
          <cell r="D4933" t="str">
            <v>生鮮</v>
          </cell>
          <cell r="E4933" t="str">
            <v>荃珍</v>
          </cell>
          <cell r="F4933" t="str">
            <v>KG</v>
          </cell>
        </row>
        <row r="4934">
          <cell r="B4934" t="str">
            <v>白花菜(切片</v>
          </cell>
          <cell r="C4934" t="str">
            <v>荃珍農產行</v>
          </cell>
          <cell r="E4934" t="str">
            <v>荃珍</v>
          </cell>
          <cell r="F4934" t="str">
            <v>KG</v>
          </cell>
        </row>
        <row r="4935">
          <cell r="B4935" t="str">
            <v>柳松菇</v>
          </cell>
          <cell r="E4935" t="str">
            <v>荃珍</v>
          </cell>
          <cell r="F4935" t="str">
            <v>KG</v>
          </cell>
        </row>
        <row r="4936">
          <cell r="B4936" t="str">
            <v>白精靈</v>
          </cell>
          <cell r="E4936" t="str">
            <v>荃珍</v>
          </cell>
          <cell r="F4936" t="str">
            <v>KG</v>
          </cell>
        </row>
        <row r="4937">
          <cell r="B4937" t="str">
            <v>珊瑚菇</v>
          </cell>
          <cell r="E4937" t="str">
            <v>荃珍</v>
          </cell>
          <cell r="F4937" t="str">
            <v>KG</v>
          </cell>
        </row>
        <row r="4938">
          <cell r="B4938" t="str">
            <v>美白菇100G</v>
          </cell>
          <cell r="E4938" t="str">
            <v>荃珍</v>
          </cell>
          <cell r="F4938" t="str">
            <v>包</v>
          </cell>
        </row>
        <row r="4939">
          <cell r="B4939" t="str">
            <v>鴻喜菇100G</v>
          </cell>
          <cell r="E4939" t="str">
            <v>荃珍</v>
          </cell>
          <cell r="F4939" t="str">
            <v>包</v>
          </cell>
        </row>
        <row r="4940">
          <cell r="B4940" t="str">
            <v>草菇</v>
          </cell>
          <cell r="E4940" t="str">
            <v>荃珍</v>
          </cell>
          <cell r="F4940" t="str">
            <v>KG</v>
          </cell>
        </row>
        <row r="4941">
          <cell r="B4941" t="str">
            <v>金針菇A</v>
          </cell>
          <cell r="E4941" t="str">
            <v>荃珍</v>
          </cell>
          <cell r="F4941" t="str">
            <v>KG</v>
          </cell>
        </row>
        <row r="4942">
          <cell r="B4942" t="str">
            <v>金針菇B</v>
          </cell>
          <cell r="E4942" t="str">
            <v>荃珍</v>
          </cell>
          <cell r="F4942" t="str">
            <v>KG</v>
          </cell>
        </row>
        <row r="4943">
          <cell r="B4943" t="str">
            <v>桂竹筍</v>
          </cell>
          <cell r="E4943" t="str">
            <v>英鼎</v>
          </cell>
          <cell r="F4943" t="str">
            <v>桶</v>
          </cell>
        </row>
        <row r="4944">
          <cell r="B4944" t="str">
            <v>桂竹筍</v>
          </cell>
          <cell r="D4944" t="str">
            <v>18K/件</v>
          </cell>
          <cell r="E4944" t="str">
            <v>現購</v>
          </cell>
          <cell r="F4944" t="str">
            <v>KG</v>
          </cell>
        </row>
        <row r="4945">
          <cell r="B4945" t="str">
            <v>桂竹筍絲</v>
          </cell>
          <cell r="E4945" t="str">
            <v>英鼎</v>
          </cell>
          <cell r="F4945" t="str">
            <v>KG</v>
          </cell>
        </row>
        <row r="4946">
          <cell r="B4946" t="str">
            <v>桂竹筍</v>
          </cell>
          <cell r="E4946" t="str">
            <v>英鼎</v>
          </cell>
          <cell r="F4946" t="str">
            <v>KG</v>
          </cell>
        </row>
        <row r="4947">
          <cell r="B4947" t="str">
            <v>過貓</v>
          </cell>
          <cell r="D4947" t="str">
            <v>生鮮</v>
          </cell>
          <cell r="E4947" t="str">
            <v>現購雨宸</v>
          </cell>
          <cell r="F4947" t="str">
            <v>KG</v>
          </cell>
        </row>
        <row r="4948">
          <cell r="B4948" t="str">
            <v>桂竹筍</v>
          </cell>
          <cell r="D4948" t="str">
            <v>500G</v>
          </cell>
          <cell r="E4948" t="str">
            <v>宇佃興</v>
          </cell>
          <cell r="F4948" t="str">
            <v>包</v>
          </cell>
        </row>
        <row r="4949">
          <cell r="B4949" t="str">
            <v>金針菇200G</v>
          </cell>
          <cell r="D4949" t="str">
            <v>200G真空包</v>
          </cell>
          <cell r="E4949" t="str">
            <v>荃珍</v>
          </cell>
          <cell r="F4949" t="str">
            <v>包</v>
          </cell>
        </row>
        <row r="4950">
          <cell r="B4950" t="str">
            <v>杏鮑菇(A)</v>
          </cell>
          <cell r="E4950" t="str">
            <v>名間菇</v>
          </cell>
          <cell r="F4950" t="str">
            <v>KG</v>
          </cell>
        </row>
        <row r="4951">
          <cell r="B4951" t="str">
            <v>杏鮑菇(B)</v>
          </cell>
          <cell r="E4951" t="str">
            <v>名間菇</v>
          </cell>
          <cell r="F4951" t="str">
            <v>KG</v>
          </cell>
        </row>
        <row r="4952">
          <cell r="B4952" t="str">
            <v>杏鮑菇(C)</v>
          </cell>
          <cell r="E4952" t="str">
            <v>名間菇</v>
          </cell>
          <cell r="F4952" t="str">
            <v>KG</v>
          </cell>
        </row>
        <row r="4953">
          <cell r="B4953" t="str">
            <v>四季豆</v>
          </cell>
          <cell r="C4953" t="str">
            <v>荃珍農產行</v>
          </cell>
          <cell r="D4953" t="str">
            <v>生鮮</v>
          </cell>
          <cell r="E4953" t="str">
            <v>荃珍</v>
          </cell>
          <cell r="F4953" t="str">
            <v>KG</v>
          </cell>
        </row>
        <row r="4954">
          <cell r="B4954" t="str">
            <v>四季豆(切段</v>
          </cell>
          <cell r="C4954" t="str">
            <v>荃珍農產行</v>
          </cell>
          <cell r="D4954" t="str">
            <v>生鮮</v>
          </cell>
          <cell r="E4954" t="str">
            <v>荃珍</v>
          </cell>
          <cell r="F4954" t="str">
            <v>KG</v>
          </cell>
        </row>
        <row r="4955">
          <cell r="B4955" t="str">
            <v>絲瓜塊(冷凍</v>
          </cell>
          <cell r="E4955" t="str">
            <v>聯宏</v>
          </cell>
          <cell r="F4955" t="str">
            <v>KG</v>
          </cell>
        </row>
        <row r="4956">
          <cell r="B4956" t="str">
            <v>絲瓜片(冷凍</v>
          </cell>
          <cell r="E4956" t="str">
            <v>聯宏</v>
          </cell>
          <cell r="F4956" t="str">
            <v>KG</v>
          </cell>
        </row>
        <row r="4957">
          <cell r="B4957" t="str">
            <v>N四季豆</v>
          </cell>
          <cell r="E4957" t="str">
            <v>台北一市</v>
          </cell>
          <cell r="F4957" t="str">
            <v>KG</v>
          </cell>
        </row>
        <row r="4958">
          <cell r="B4958" t="str">
            <v>醜豆</v>
          </cell>
          <cell r="C4958" t="str">
            <v>荃珍農產行</v>
          </cell>
          <cell r="D4958" t="str">
            <v>生鮮</v>
          </cell>
          <cell r="E4958" t="str">
            <v>荃珍</v>
          </cell>
          <cell r="F4958" t="str">
            <v>KG</v>
          </cell>
        </row>
        <row r="4959">
          <cell r="B4959" t="str">
            <v>N醜豆</v>
          </cell>
          <cell r="C4959" t="str">
            <v>台北市第一果菜批發市場</v>
          </cell>
          <cell r="E4959" t="str">
            <v>台北一市</v>
          </cell>
          <cell r="F4959" t="str">
            <v>KG</v>
          </cell>
        </row>
        <row r="4960">
          <cell r="B4960" t="str">
            <v>N四季豆挑好</v>
          </cell>
          <cell r="D4960" t="str">
            <v>生鮮</v>
          </cell>
          <cell r="E4960" t="str">
            <v>台北一市</v>
          </cell>
          <cell r="F4960" t="str">
            <v>KG</v>
          </cell>
        </row>
        <row r="4961">
          <cell r="B4961" t="str">
            <v>南瓜</v>
          </cell>
          <cell r="E4961" t="str">
            <v>台北二市</v>
          </cell>
          <cell r="F4961" t="str">
            <v>KG</v>
          </cell>
        </row>
        <row r="4962">
          <cell r="B4962" t="str">
            <v>芋頭</v>
          </cell>
          <cell r="E4962" t="str">
            <v>台北二市</v>
          </cell>
          <cell r="F4962" t="str">
            <v>KG</v>
          </cell>
        </row>
        <row r="4963">
          <cell r="B4963" t="str">
            <v>琇珍菇</v>
          </cell>
          <cell r="E4963" t="str">
            <v>荃珍</v>
          </cell>
          <cell r="F4963" t="str">
            <v>KG</v>
          </cell>
          <cell r="H4963" t="str">
            <v>生產追溯-農產品</v>
          </cell>
          <cell r="I4963" t="str">
            <v>1004000002</v>
          </cell>
        </row>
        <row r="4964">
          <cell r="B4964" t="str">
            <v>N琇珍菇</v>
          </cell>
          <cell r="C4964" t="str">
            <v>觀音農產行</v>
          </cell>
          <cell r="D4964" t="str">
            <v>生鮮</v>
          </cell>
          <cell r="E4964" t="str">
            <v>觀音農產</v>
          </cell>
          <cell r="F4964" t="str">
            <v>KG</v>
          </cell>
        </row>
        <row r="4965">
          <cell r="B4965" t="str">
            <v>琇珍菇Q</v>
          </cell>
          <cell r="D4965" t="str">
            <v>生鮮</v>
          </cell>
          <cell r="E4965" t="str">
            <v>台北二市</v>
          </cell>
          <cell r="F4965" t="str">
            <v>KG</v>
          </cell>
        </row>
        <row r="4966">
          <cell r="B4966" t="str">
            <v>金針姑A</v>
          </cell>
          <cell r="E4966" t="str">
            <v>荃珍</v>
          </cell>
          <cell r="F4966" t="str">
            <v>KG</v>
          </cell>
        </row>
        <row r="4967">
          <cell r="B4967" t="str">
            <v>金針姑B</v>
          </cell>
          <cell r="E4967" t="str">
            <v>荃珍</v>
          </cell>
          <cell r="F4967" t="str">
            <v>KG</v>
          </cell>
        </row>
        <row r="4968">
          <cell r="B4968" t="str">
            <v>杏鮑菇(D)</v>
          </cell>
          <cell r="E4968" t="str">
            <v>名間菇</v>
          </cell>
          <cell r="F4968" t="str">
            <v>KG</v>
          </cell>
        </row>
        <row r="4969">
          <cell r="B4969" t="str">
            <v>杏鮑菇(D)切角</v>
          </cell>
          <cell r="E4969" t="str">
            <v>名間菇</v>
          </cell>
          <cell r="F4969" t="str">
            <v>KG</v>
          </cell>
        </row>
        <row r="4970">
          <cell r="B4970" t="str">
            <v>杏鮑菇(D)切片</v>
          </cell>
          <cell r="E4970" t="str">
            <v>名間菇</v>
          </cell>
          <cell r="F4970" t="str">
            <v>KG</v>
          </cell>
        </row>
        <row r="4971">
          <cell r="B4971" t="str">
            <v>杏鮑菇(D)切絲</v>
          </cell>
          <cell r="E4971" t="str">
            <v>名間菇</v>
          </cell>
          <cell r="F4971" t="str">
            <v>KG</v>
          </cell>
        </row>
        <row r="4972">
          <cell r="B4972" t="str">
            <v>香菇(大)</v>
          </cell>
          <cell r="E4972" t="str">
            <v>名間菇</v>
          </cell>
          <cell r="F4972" t="str">
            <v>KG</v>
          </cell>
        </row>
        <row r="4973">
          <cell r="B4973" t="str">
            <v>百合(乾</v>
          </cell>
          <cell r="C4973" t="str">
            <v>廣漢貿易</v>
          </cell>
          <cell r="E4973" t="str">
            <v>全國</v>
          </cell>
          <cell r="F4973" t="str">
            <v>KG</v>
          </cell>
        </row>
        <row r="4974">
          <cell r="B4974" t="str">
            <v>百合(生鮮</v>
          </cell>
          <cell r="D4974" t="str">
            <v>新鮮,漂亮</v>
          </cell>
          <cell r="E4974" t="str">
            <v>現購雨宸</v>
          </cell>
          <cell r="F4974" t="str">
            <v>KG</v>
          </cell>
        </row>
        <row r="4975">
          <cell r="B4975" t="str">
            <v>香菇(中)</v>
          </cell>
          <cell r="E4975" t="str">
            <v>名間菇</v>
          </cell>
          <cell r="F4975" t="str">
            <v>KG</v>
          </cell>
        </row>
        <row r="4976">
          <cell r="B4976" t="str">
            <v>香菇(小)</v>
          </cell>
          <cell r="E4976" t="str">
            <v>名間菇</v>
          </cell>
          <cell r="F4976" t="str">
            <v>KG</v>
          </cell>
        </row>
        <row r="4977">
          <cell r="B4977" t="str">
            <v>香菇(小小)</v>
          </cell>
          <cell r="E4977" t="str">
            <v>名間菇</v>
          </cell>
          <cell r="F4977" t="str">
            <v>KG</v>
          </cell>
        </row>
        <row r="4978">
          <cell r="B4978" t="str">
            <v>下菇</v>
          </cell>
          <cell r="E4978" t="str">
            <v>名間菇</v>
          </cell>
          <cell r="F4978" t="str">
            <v>KG</v>
          </cell>
        </row>
        <row r="4979">
          <cell r="B4979" t="str">
            <v>下菇切丁</v>
          </cell>
          <cell r="E4979" t="str">
            <v>名間菇</v>
          </cell>
          <cell r="F4979" t="str">
            <v>KG</v>
          </cell>
        </row>
        <row r="4980">
          <cell r="B4980" t="str">
            <v>下菇切絲</v>
          </cell>
          <cell r="E4980" t="str">
            <v>名間菇</v>
          </cell>
          <cell r="F4980" t="str">
            <v>KG</v>
          </cell>
        </row>
        <row r="4981">
          <cell r="B4981" t="str">
            <v>秀珍菇A</v>
          </cell>
          <cell r="E4981" t="str">
            <v>名間菇</v>
          </cell>
          <cell r="F4981" t="str">
            <v>KG</v>
          </cell>
        </row>
        <row r="4982">
          <cell r="B4982" t="str">
            <v>秀珍菇片</v>
          </cell>
          <cell r="E4982" t="str">
            <v>名間菇</v>
          </cell>
          <cell r="F4982" t="str">
            <v>KG</v>
          </cell>
        </row>
        <row r="4983">
          <cell r="B4983" t="str">
            <v>蠶豆</v>
          </cell>
          <cell r="E4983" t="str">
            <v>現購王哥</v>
          </cell>
          <cell r="F4983" t="str">
            <v>KG</v>
          </cell>
        </row>
        <row r="4984">
          <cell r="B4984" t="str">
            <v>N紅椒</v>
          </cell>
          <cell r="E4984" t="str">
            <v>新北果菜</v>
          </cell>
          <cell r="F4984" t="str">
            <v>KG</v>
          </cell>
        </row>
        <row r="4985">
          <cell r="B4985" t="str">
            <v>N黃椒</v>
          </cell>
          <cell r="E4985" t="str">
            <v>新北果菜</v>
          </cell>
          <cell r="F4985" t="str">
            <v>KG</v>
          </cell>
        </row>
        <row r="4986">
          <cell r="B4986" t="str">
            <v>美白菇100G</v>
          </cell>
          <cell r="D4986" t="str">
            <v>100G/包</v>
          </cell>
          <cell r="E4986" t="str">
            <v>名間菇</v>
          </cell>
          <cell r="F4986" t="str">
            <v>包</v>
          </cell>
        </row>
        <row r="4987">
          <cell r="B4987" t="str">
            <v>鴻喜菇100G</v>
          </cell>
          <cell r="D4987" t="str">
            <v>100G/包</v>
          </cell>
          <cell r="E4987" t="str">
            <v>名間菇</v>
          </cell>
          <cell r="F4987" t="str">
            <v>包</v>
          </cell>
        </row>
        <row r="4988">
          <cell r="B4988" t="str">
            <v>巴西利</v>
          </cell>
          <cell r="D4988" t="str">
            <v>生鮮</v>
          </cell>
          <cell r="E4988" t="str">
            <v>現購雨宸</v>
          </cell>
          <cell r="F4988" t="str">
            <v>KG</v>
          </cell>
        </row>
        <row r="4989">
          <cell r="B4989" t="str">
            <v>巴西利</v>
          </cell>
          <cell r="E4989" t="str">
            <v>台北二市</v>
          </cell>
          <cell r="F4989" t="str">
            <v>KG</v>
          </cell>
        </row>
        <row r="4990">
          <cell r="B4990" t="str">
            <v>金針菇(A)</v>
          </cell>
          <cell r="E4990" t="str">
            <v>名間菇</v>
          </cell>
          <cell r="F4990" t="str">
            <v>KG</v>
          </cell>
        </row>
        <row r="4991">
          <cell r="B4991" t="str">
            <v>金針菇(B)</v>
          </cell>
          <cell r="E4991" t="str">
            <v>名間菇</v>
          </cell>
          <cell r="F4991" t="str">
            <v>KG</v>
          </cell>
        </row>
        <row r="4992">
          <cell r="B4992" t="str">
            <v>N鮑魚菇</v>
          </cell>
          <cell r="E4992" t="str">
            <v>名間菇</v>
          </cell>
          <cell r="F4992" t="str">
            <v>KG</v>
          </cell>
        </row>
        <row r="4993">
          <cell r="B4993" t="str">
            <v>N鮑魚菇切片</v>
          </cell>
          <cell r="E4993" t="str">
            <v>名間菇</v>
          </cell>
          <cell r="F4993" t="str">
            <v>KG</v>
          </cell>
        </row>
        <row r="4994">
          <cell r="B4994" t="str">
            <v>N鮑魚菇切角</v>
          </cell>
          <cell r="E4994" t="str">
            <v>名間菇</v>
          </cell>
          <cell r="F4994" t="str">
            <v>KG</v>
          </cell>
        </row>
        <row r="4995">
          <cell r="B4995" t="str">
            <v>白精靈菇(600g)</v>
          </cell>
          <cell r="E4995" t="str">
            <v>名間菇</v>
          </cell>
          <cell r="F4995" t="str">
            <v>包</v>
          </cell>
        </row>
        <row r="4996">
          <cell r="B4996" t="str">
            <v>珊瑚菇(600g)</v>
          </cell>
          <cell r="E4996" t="str">
            <v>名間菇</v>
          </cell>
          <cell r="F4996" t="str">
            <v>包</v>
          </cell>
        </row>
        <row r="4997">
          <cell r="B4997" t="str">
            <v>洋菇</v>
          </cell>
          <cell r="E4997" t="str">
            <v>名間菇</v>
          </cell>
          <cell r="F4997" t="str">
            <v>KG</v>
          </cell>
        </row>
        <row r="4998">
          <cell r="B4998" t="str">
            <v>劍筍條(不切</v>
          </cell>
          <cell r="E4998" t="str">
            <v>英鼎</v>
          </cell>
          <cell r="F4998" t="str">
            <v>KG</v>
          </cell>
        </row>
        <row r="4999">
          <cell r="B4999" t="str">
            <v>劍筍(切片</v>
          </cell>
          <cell r="D4999" t="str">
            <v>3K/包(含水)</v>
          </cell>
          <cell r="E4999" t="str">
            <v>英鼎</v>
          </cell>
          <cell r="F4999" t="str">
            <v>包</v>
          </cell>
        </row>
        <row r="5000">
          <cell r="B5000" t="str">
            <v>鴻喜菇</v>
          </cell>
          <cell r="E5000" t="str">
            <v>名間菇</v>
          </cell>
          <cell r="F5000" t="str">
            <v>KG</v>
          </cell>
        </row>
        <row r="5001">
          <cell r="B5001" t="str">
            <v>劍筍片(含水</v>
          </cell>
          <cell r="D5001" t="str">
            <v>3K/包</v>
          </cell>
          <cell r="E5001" t="str">
            <v>英鼎</v>
          </cell>
          <cell r="F5001" t="str">
            <v>包</v>
          </cell>
        </row>
        <row r="5002">
          <cell r="B5002" t="str">
            <v>黑蠔菇</v>
          </cell>
          <cell r="E5002" t="str">
            <v>名間菇</v>
          </cell>
          <cell r="F5002" t="str">
            <v>KG</v>
          </cell>
        </row>
        <row r="5003">
          <cell r="B5003" t="str">
            <v>白菜梗</v>
          </cell>
          <cell r="C5003" t="str">
            <v>荃珍農產行</v>
          </cell>
          <cell r="E5003" t="str">
            <v>荃珍</v>
          </cell>
          <cell r="F5003" t="str">
            <v>KG</v>
          </cell>
        </row>
        <row r="5004">
          <cell r="B5004" t="str">
            <v>鳳梨(煮</v>
          </cell>
          <cell r="C5004" t="str">
            <v>順利青果行</v>
          </cell>
          <cell r="E5004" t="str">
            <v>順利</v>
          </cell>
          <cell r="F5004" t="str">
            <v>KG</v>
          </cell>
        </row>
        <row r="5005">
          <cell r="B5005" t="str">
            <v>鳳梨(煮</v>
          </cell>
          <cell r="C5005" t="str">
            <v>忠誠水果行</v>
          </cell>
          <cell r="E5005" t="str">
            <v>忠誠</v>
          </cell>
          <cell r="F5005" t="str">
            <v>KG</v>
          </cell>
        </row>
        <row r="5006">
          <cell r="B5006" t="str">
            <v>鳳梨(煮</v>
          </cell>
          <cell r="C5006" t="str">
            <v>新世紀青果行</v>
          </cell>
          <cell r="E5006" t="str">
            <v>新永光</v>
          </cell>
          <cell r="F5006" t="str">
            <v>KG</v>
          </cell>
        </row>
        <row r="5007">
          <cell r="B5007" t="str">
            <v>鳳梨(煮</v>
          </cell>
          <cell r="C5007" t="str">
            <v>興光青果行</v>
          </cell>
          <cell r="E5007" t="str">
            <v>興光</v>
          </cell>
          <cell r="F5007" t="str">
            <v>KG</v>
          </cell>
        </row>
        <row r="5008">
          <cell r="B5008" t="str">
            <v>鳳梨(煮</v>
          </cell>
          <cell r="C5008" t="str">
            <v>元信青果行</v>
          </cell>
          <cell r="E5008" t="str">
            <v>元信</v>
          </cell>
          <cell r="F5008" t="str">
            <v>KG</v>
          </cell>
        </row>
        <row r="5009">
          <cell r="B5009" t="str">
            <v>N翼豆</v>
          </cell>
          <cell r="D5009" t="str">
            <v>生鮮</v>
          </cell>
          <cell r="E5009" t="str">
            <v>台北一市</v>
          </cell>
          <cell r="F5009" t="str">
            <v>KG</v>
          </cell>
        </row>
        <row r="5010">
          <cell r="B5010" t="str">
            <v>白蘿蔔丁</v>
          </cell>
          <cell r="E5010" t="str">
            <v>台北二市</v>
          </cell>
          <cell r="F5010" t="str">
            <v>KG</v>
          </cell>
        </row>
        <row r="5011">
          <cell r="B5011" t="str">
            <v>N白花菜去頭</v>
          </cell>
          <cell r="E5011" t="str">
            <v>新北果菜</v>
          </cell>
          <cell r="F5011" t="str">
            <v>KG</v>
          </cell>
        </row>
        <row r="5012">
          <cell r="B5012" t="str">
            <v>N白蘿蔔</v>
          </cell>
          <cell r="E5012" t="str">
            <v>新北果菜</v>
          </cell>
          <cell r="F5012" t="str">
            <v>KG</v>
          </cell>
        </row>
        <row r="5013">
          <cell r="B5013" t="str">
            <v>N芋頭去皮</v>
          </cell>
          <cell r="E5013" t="str">
            <v>新北果菜</v>
          </cell>
          <cell r="F5013" t="str">
            <v>KG</v>
          </cell>
        </row>
        <row r="5014">
          <cell r="B5014" t="str">
            <v>N青木瓜</v>
          </cell>
          <cell r="E5014" t="str">
            <v>新北果菜</v>
          </cell>
          <cell r="F5014" t="str">
            <v>KG</v>
          </cell>
        </row>
        <row r="5015">
          <cell r="B5015" t="str">
            <v>N青木瓜去皮</v>
          </cell>
          <cell r="E5015" t="str">
            <v>新北果菜</v>
          </cell>
          <cell r="F5015" t="str">
            <v>KG</v>
          </cell>
        </row>
        <row r="5016">
          <cell r="B5016" t="str">
            <v>N結頭菜去梗</v>
          </cell>
          <cell r="E5016" t="str">
            <v>新北果菜</v>
          </cell>
          <cell r="F5016" t="str">
            <v>KG</v>
          </cell>
        </row>
        <row r="5017">
          <cell r="B5017" t="str">
            <v>N地瓜(黃</v>
          </cell>
          <cell r="E5017" t="str">
            <v>新北果菜</v>
          </cell>
          <cell r="F5017" t="str">
            <v>KG</v>
          </cell>
        </row>
        <row r="5018">
          <cell r="B5018" t="str">
            <v>N白蘿蔔丁</v>
          </cell>
          <cell r="E5018" t="str">
            <v>新北果菜</v>
          </cell>
          <cell r="F5018" t="str">
            <v>KG</v>
          </cell>
        </row>
        <row r="5019">
          <cell r="B5019" t="str">
            <v>N白蘿蔔去皮</v>
          </cell>
          <cell r="E5019" t="str">
            <v>新北果菜</v>
          </cell>
          <cell r="F5019" t="str">
            <v>KG</v>
          </cell>
        </row>
        <row r="5020">
          <cell r="B5020" t="str">
            <v>N黃地瓜去皮</v>
          </cell>
          <cell r="E5020" t="str">
            <v>新北果菜</v>
          </cell>
          <cell r="F5020" t="str">
            <v>KG</v>
          </cell>
        </row>
        <row r="5021">
          <cell r="B5021" t="str">
            <v>N地瓜</v>
          </cell>
          <cell r="E5021" t="str">
            <v>新北果菜</v>
          </cell>
          <cell r="F5021" t="str">
            <v>KG</v>
          </cell>
        </row>
        <row r="5022">
          <cell r="B5022" t="str">
            <v>N地瓜去皮</v>
          </cell>
          <cell r="E5022" t="str">
            <v>新北果菜</v>
          </cell>
          <cell r="F5022" t="str">
            <v>KG</v>
          </cell>
        </row>
        <row r="5023">
          <cell r="B5023" t="str">
            <v>N山東白菜</v>
          </cell>
          <cell r="E5023" t="str">
            <v>新北果菜</v>
          </cell>
          <cell r="F5023" t="str">
            <v>KG</v>
          </cell>
        </row>
        <row r="5024">
          <cell r="B5024" t="str">
            <v>N青花菜</v>
          </cell>
          <cell r="E5024" t="str">
            <v>新北果菜</v>
          </cell>
          <cell r="F5024" t="str">
            <v>KG</v>
          </cell>
        </row>
        <row r="5025">
          <cell r="B5025" t="str">
            <v>N白花菜</v>
          </cell>
          <cell r="E5025" t="str">
            <v>新北果菜</v>
          </cell>
          <cell r="F5025" t="str">
            <v>KG</v>
          </cell>
        </row>
        <row r="5026">
          <cell r="B5026" t="str">
            <v>N白花菜去頭</v>
          </cell>
          <cell r="E5026" t="str">
            <v>新北果菜</v>
          </cell>
          <cell r="F5026" t="str">
            <v>KG</v>
          </cell>
        </row>
        <row r="5027">
          <cell r="B5027" t="str">
            <v>N白花菜去朵</v>
          </cell>
          <cell r="E5027" t="str">
            <v>新北果菜</v>
          </cell>
          <cell r="F5027" t="str">
            <v>KG</v>
          </cell>
        </row>
        <row r="5028">
          <cell r="B5028" t="str">
            <v>N青花菜去朵</v>
          </cell>
          <cell r="E5028" t="str">
            <v>新北果菜</v>
          </cell>
          <cell r="F5028" t="str">
            <v>KG</v>
          </cell>
        </row>
        <row r="5029">
          <cell r="B5029" t="str">
            <v>N青花菜去頭</v>
          </cell>
          <cell r="E5029" t="str">
            <v>新北果菜</v>
          </cell>
          <cell r="F5029" t="str">
            <v>KG</v>
          </cell>
        </row>
        <row r="5030">
          <cell r="B5030" t="str">
            <v>N大白菜(包心白</v>
          </cell>
          <cell r="E5030" t="str">
            <v>新北果菜</v>
          </cell>
          <cell r="F5030" t="str">
            <v>KG</v>
          </cell>
        </row>
        <row r="5031">
          <cell r="B5031" t="str">
            <v>高麗菜Q</v>
          </cell>
          <cell r="E5031" t="str">
            <v>荃珍</v>
          </cell>
          <cell r="F5031" t="str">
            <v>KG</v>
          </cell>
        </row>
        <row r="5032">
          <cell r="B5032" t="str">
            <v>包心白菜Q</v>
          </cell>
          <cell r="E5032" t="str">
            <v>荃珍</v>
          </cell>
          <cell r="F5032" t="str">
            <v>KG</v>
          </cell>
        </row>
        <row r="5033">
          <cell r="B5033" t="str">
            <v>山東大白菜Q</v>
          </cell>
          <cell r="E5033" t="str">
            <v>荃珍</v>
          </cell>
          <cell r="F5033" t="str">
            <v>KG</v>
          </cell>
        </row>
        <row r="5034">
          <cell r="B5034" t="str">
            <v>油菜Q</v>
          </cell>
          <cell r="E5034" t="str">
            <v>荃珍</v>
          </cell>
          <cell r="F5034" t="str">
            <v>KG</v>
          </cell>
        </row>
        <row r="5035">
          <cell r="B5035" t="str">
            <v>青江菜Q</v>
          </cell>
          <cell r="E5035" t="str">
            <v>荃珍</v>
          </cell>
          <cell r="F5035" t="str">
            <v>KG</v>
          </cell>
        </row>
        <row r="5036">
          <cell r="B5036" t="str">
            <v>蚵白菜Q</v>
          </cell>
          <cell r="E5036" t="str">
            <v>荃珍</v>
          </cell>
          <cell r="F5036" t="str">
            <v>KG</v>
          </cell>
        </row>
        <row r="5037">
          <cell r="B5037" t="str">
            <v>小白菜Q</v>
          </cell>
          <cell r="E5037" t="str">
            <v>荃珍</v>
          </cell>
          <cell r="F5037" t="str">
            <v>KG</v>
          </cell>
        </row>
        <row r="5038">
          <cell r="B5038" t="str">
            <v>菠菜Q</v>
          </cell>
          <cell r="E5038" t="str">
            <v>荃珍</v>
          </cell>
          <cell r="F5038" t="str">
            <v>KG</v>
          </cell>
        </row>
        <row r="5039">
          <cell r="B5039" t="str">
            <v>大陸A菜Q</v>
          </cell>
          <cell r="E5039" t="str">
            <v>荃珍</v>
          </cell>
          <cell r="F5039" t="str">
            <v>KG</v>
          </cell>
        </row>
        <row r="5040">
          <cell r="B5040" t="str">
            <v>韭菜Q</v>
          </cell>
          <cell r="E5040" t="str">
            <v>荃珍</v>
          </cell>
          <cell r="F5040" t="str">
            <v>KG</v>
          </cell>
        </row>
        <row r="5041">
          <cell r="B5041" t="str">
            <v>芹菜Q</v>
          </cell>
          <cell r="E5041" t="str">
            <v>荃珍</v>
          </cell>
          <cell r="F5041" t="str">
            <v>KG</v>
          </cell>
        </row>
        <row r="5042">
          <cell r="B5042" t="str">
            <v>青蔥Q</v>
          </cell>
          <cell r="E5042" t="str">
            <v>荃珍</v>
          </cell>
          <cell r="F5042" t="str">
            <v>KG</v>
          </cell>
        </row>
        <row r="5043">
          <cell r="B5043" t="str">
            <v>九層塔Q</v>
          </cell>
          <cell r="E5043" t="str">
            <v>荃珍</v>
          </cell>
          <cell r="F5043" t="str">
            <v>KG</v>
          </cell>
        </row>
        <row r="5044">
          <cell r="B5044" t="str">
            <v>白蘿蔔Q</v>
          </cell>
          <cell r="E5044" t="str">
            <v>荃珍</v>
          </cell>
          <cell r="F5044" t="str">
            <v>KG</v>
          </cell>
        </row>
        <row r="5045">
          <cell r="B5045" t="str">
            <v>紅蘿蔔Q</v>
          </cell>
          <cell r="E5045" t="str">
            <v>荃珍</v>
          </cell>
          <cell r="F5045" t="str">
            <v>KG</v>
          </cell>
        </row>
        <row r="5046">
          <cell r="B5046" t="str">
            <v>馬鈴薯Q</v>
          </cell>
          <cell r="E5046" t="str">
            <v>荃珍</v>
          </cell>
          <cell r="F5046" t="str">
            <v>KG</v>
          </cell>
        </row>
        <row r="5047">
          <cell r="B5047" t="str">
            <v>刈薯Q</v>
          </cell>
          <cell r="E5047" t="str">
            <v>荃珍</v>
          </cell>
          <cell r="F5047" t="str">
            <v>KG</v>
          </cell>
        </row>
        <row r="5048">
          <cell r="B5048" t="str">
            <v>黃地瓜Q</v>
          </cell>
          <cell r="E5048" t="str">
            <v>荃珍</v>
          </cell>
          <cell r="F5048" t="str">
            <v>KG</v>
          </cell>
        </row>
        <row r="5049">
          <cell r="B5049" t="str">
            <v>地瓜Q</v>
          </cell>
          <cell r="E5049" t="str">
            <v>荃珍</v>
          </cell>
          <cell r="F5049" t="str">
            <v>KG</v>
          </cell>
        </row>
        <row r="5050">
          <cell r="B5050" t="str">
            <v>冬瓜Q</v>
          </cell>
          <cell r="E5050" t="str">
            <v>荃珍</v>
          </cell>
          <cell r="F5050" t="str">
            <v>KG</v>
          </cell>
        </row>
        <row r="5051">
          <cell r="B5051" t="str">
            <v>大黃瓜Q</v>
          </cell>
          <cell r="E5051" t="str">
            <v>荃珍</v>
          </cell>
          <cell r="F5051" t="str">
            <v>KG</v>
          </cell>
        </row>
        <row r="5052">
          <cell r="B5052" t="str">
            <v>小黃瓜Q</v>
          </cell>
          <cell r="E5052" t="str">
            <v>荃珍</v>
          </cell>
          <cell r="F5052" t="str">
            <v>KG</v>
          </cell>
        </row>
        <row r="5053">
          <cell r="B5053" t="str">
            <v>南瓜Q</v>
          </cell>
          <cell r="E5053" t="str">
            <v>荃珍</v>
          </cell>
          <cell r="F5053" t="str">
            <v>KG</v>
          </cell>
        </row>
        <row r="5054">
          <cell r="B5054" t="str">
            <v>扁蒲Q</v>
          </cell>
          <cell r="E5054" t="str">
            <v>荃珍</v>
          </cell>
          <cell r="F5054" t="str">
            <v>KG</v>
          </cell>
        </row>
        <row r="5055">
          <cell r="B5055" t="str">
            <v>苦瓜Q</v>
          </cell>
          <cell r="E5055" t="str">
            <v>荃珍</v>
          </cell>
          <cell r="F5055" t="str">
            <v>KG</v>
          </cell>
        </row>
        <row r="5056">
          <cell r="B5056" t="str">
            <v>番茄(牛番茄)Q</v>
          </cell>
          <cell r="E5056" t="str">
            <v>荃珍</v>
          </cell>
          <cell r="F5056" t="str">
            <v>KG</v>
          </cell>
        </row>
        <row r="5057">
          <cell r="B5057" t="str">
            <v>結頭菜Q</v>
          </cell>
          <cell r="E5057" t="str">
            <v>荃珍</v>
          </cell>
          <cell r="F5057" t="str">
            <v>KG</v>
          </cell>
        </row>
        <row r="5058">
          <cell r="B5058" t="str">
            <v>玉米條Q</v>
          </cell>
          <cell r="E5058" t="str">
            <v>荃珍</v>
          </cell>
          <cell r="F5058" t="str">
            <v>KG</v>
          </cell>
        </row>
        <row r="5059">
          <cell r="B5059" t="str">
            <v>青木瓜Q</v>
          </cell>
          <cell r="E5059" t="str">
            <v>荃珍</v>
          </cell>
          <cell r="F5059" t="str">
            <v>KG</v>
          </cell>
        </row>
        <row r="5060">
          <cell r="B5060" t="str">
            <v>香菇(下)Q</v>
          </cell>
          <cell r="E5060" t="str">
            <v>荃珍</v>
          </cell>
          <cell r="F5060" t="str">
            <v>KG</v>
          </cell>
          <cell r="H5060" t="str">
            <v>生產追溯-農產品</v>
          </cell>
          <cell r="I5060" t="str">
            <v>1004000002</v>
          </cell>
        </row>
        <row r="5061">
          <cell r="B5061" t="str">
            <v>香菇(小)Q</v>
          </cell>
          <cell r="E5061" t="str">
            <v>荃珍</v>
          </cell>
          <cell r="F5061" t="str">
            <v>KG</v>
          </cell>
          <cell r="H5061" t="str">
            <v>生產追溯-農產品</v>
          </cell>
          <cell r="I5061" t="str">
            <v>1004000002</v>
          </cell>
        </row>
        <row r="5062">
          <cell r="B5062" t="str">
            <v>香菇(小小)Q</v>
          </cell>
          <cell r="E5062" t="str">
            <v>荃珍</v>
          </cell>
          <cell r="F5062" t="str">
            <v>KG</v>
          </cell>
          <cell r="H5062" t="str">
            <v>生產追溯-農產品</v>
          </cell>
          <cell r="I5062" t="str">
            <v>1004000002</v>
          </cell>
        </row>
        <row r="5063">
          <cell r="B5063" t="str">
            <v>金針菇BQ</v>
          </cell>
          <cell r="E5063" t="str">
            <v>荃珍</v>
          </cell>
          <cell r="F5063" t="str">
            <v>KG</v>
          </cell>
          <cell r="H5063" t="str">
            <v>生產追溯-農產品</v>
          </cell>
          <cell r="I5063" t="str">
            <v>1004000002</v>
          </cell>
        </row>
        <row r="5064">
          <cell r="B5064" t="str">
            <v>杏鮑菇(A)Q</v>
          </cell>
          <cell r="E5064" t="str">
            <v>荃珍</v>
          </cell>
          <cell r="F5064" t="str">
            <v>KG</v>
          </cell>
          <cell r="H5064" t="str">
            <v>生產追溯-農產品</v>
          </cell>
          <cell r="I5064" t="str">
            <v>1004000002</v>
          </cell>
        </row>
        <row r="5065">
          <cell r="B5065" t="str">
            <v>杏鮑菇(B)Q</v>
          </cell>
          <cell r="E5065" t="str">
            <v>荃珍</v>
          </cell>
          <cell r="F5065" t="str">
            <v>KG</v>
          </cell>
          <cell r="H5065" t="str">
            <v>生產追溯-農產品</v>
          </cell>
          <cell r="I5065" t="str">
            <v>1004000002</v>
          </cell>
        </row>
        <row r="5066">
          <cell r="B5066" t="str">
            <v>杏鮑菇(C)Q</v>
          </cell>
          <cell r="E5066" t="str">
            <v>荃珍</v>
          </cell>
          <cell r="F5066" t="str">
            <v>KG</v>
          </cell>
          <cell r="H5066" t="str">
            <v>生產追溯-農產品</v>
          </cell>
          <cell r="I5066" t="str">
            <v>1004000002</v>
          </cell>
        </row>
        <row r="5067">
          <cell r="B5067" t="str">
            <v>杏鮑菇(D)Q</v>
          </cell>
          <cell r="E5067" t="str">
            <v>荃珍</v>
          </cell>
          <cell r="F5067" t="str">
            <v>KG</v>
          </cell>
          <cell r="H5067" t="str">
            <v>生產追溯-農產品</v>
          </cell>
          <cell r="I5067" t="str">
            <v>1004000002</v>
          </cell>
        </row>
        <row r="5068">
          <cell r="B5068" t="str">
            <v>秀珍菇Q</v>
          </cell>
          <cell r="E5068" t="str">
            <v>荃珍</v>
          </cell>
          <cell r="F5068" t="str">
            <v>KG</v>
          </cell>
          <cell r="H5068" t="str">
            <v>生產追溯-農產品</v>
          </cell>
          <cell r="I5068" t="str">
            <v>1004000002</v>
          </cell>
        </row>
        <row r="5069">
          <cell r="B5069" t="str">
            <v>鮑魚菇Q</v>
          </cell>
          <cell r="E5069" t="str">
            <v>荃珍</v>
          </cell>
          <cell r="F5069" t="str">
            <v>KG</v>
          </cell>
          <cell r="H5069" t="str">
            <v>生產追溯-農產品</v>
          </cell>
          <cell r="I5069" t="str">
            <v>1004000002</v>
          </cell>
        </row>
        <row r="5070">
          <cell r="B5070" t="str">
            <v>美白菇Q</v>
          </cell>
          <cell r="E5070" t="str">
            <v>荃珍</v>
          </cell>
          <cell r="F5070" t="str">
            <v>KG</v>
          </cell>
          <cell r="H5070" t="str">
            <v>生產追溯-農產品</v>
          </cell>
          <cell r="I5070" t="str">
            <v>1004000002</v>
          </cell>
        </row>
        <row r="5071">
          <cell r="B5071" t="str">
            <v>小木耳Q</v>
          </cell>
          <cell r="E5071" t="str">
            <v>荃珍</v>
          </cell>
          <cell r="F5071" t="str">
            <v>KG</v>
          </cell>
          <cell r="H5071" t="str">
            <v>生產追溯-農產品</v>
          </cell>
          <cell r="I5071" t="str">
            <v>1004000002</v>
          </cell>
        </row>
        <row r="5072">
          <cell r="B5072" t="str">
            <v>鴻喜菇Q</v>
          </cell>
          <cell r="E5072" t="str">
            <v>荃珍</v>
          </cell>
          <cell r="F5072" t="str">
            <v>KG</v>
          </cell>
          <cell r="H5072" t="str">
            <v>生產追溯-農產品</v>
          </cell>
          <cell r="I5072" t="str">
            <v>1004000002</v>
          </cell>
        </row>
        <row r="5073">
          <cell r="B5073" t="str">
            <v>大木耳Q</v>
          </cell>
          <cell r="E5073" t="str">
            <v>荃珍</v>
          </cell>
          <cell r="F5073" t="str">
            <v>KG</v>
          </cell>
          <cell r="H5073" t="str">
            <v>生產追溯-農產品</v>
          </cell>
          <cell r="I5073" t="str">
            <v>1004000002</v>
          </cell>
        </row>
        <row r="5074">
          <cell r="B5074" t="str">
            <v>生竹筍Q</v>
          </cell>
          <cell r="E5074" t="str">
            <v>荃珍</v>
          </cell>
          <cell r="F5074" t="str">
            <v>KG</v>
          </cell>
        </row>
        <row r="5075">
          <cell r="B5075" t="str">
            <v>白花椰切頭Q</v>
          </cell>
          <cell r="E5075" t="str">
            <v>荃珍</v>
          </cell>
          <cell r="F5075" t="str">
            <v>KG</v>
          </cell>
        </row>
        <row r="5076">
          <cell r="B5076" t="str">
            <v>白花椰切朵Q</v>
          </cell>
          <cell r="E5076" t="str">
            <v>荃珍</v>
          </cell>
          <cell r="F5076" t="str">
            <v>KG</v>
          </cell>
        </row>
        <row r="5077">
          <cell r="B5077" t="str">
            <v>芹菜去葉Q</v>
          </cell>
          <cell r="E5077" t="str">
            <v>荃珍</v>
          </cell>
          <cell r="F5077" t="str">
            <v>KG</v>
          </cell>
        </row>
        <row r="5078">
          <cell r="B5078" t="str">
            <v>生竹筍去殼Q</v>
          </cell>
          <cell r="E5078" t="str">
            <v>荃珍</v>
          </cell>
          <cell r="F5078" t="str">
            <v>KG</v>
          </cell>
        </row>
        <row r="5079">
          <cell r="B5079" t="str">
            <v>白蘿蔔去皮Q</v>
          </cell>
          <cell r="E5079" t="str">
            <v>荃珍</v>
          </cell>
          <cell r="F5079" t="str">
            <v>KG</v>
          </cell>
        </row>
        <row r="5080">
          <cell r="B5080" t="str">
            <v>馬鈴薯去皮Q</v>
          </cell>
          <cell r="E5080" t="str">
            <v>荃珍</v>
          </cell>
          <cell r="F5080" t="str">
            <v>KG</v>
          </cell>
        </row>
        <row r="5081">
          <cell r="B5081" t="str">
            <v>馬鈴薯切絲Q</v>
          </cell>
          <cell r="E5081" t="str">
            <v>荃珍</v>
          </cell>
          <cell r="F5081" t="str">
            <v>KG</v>
          </cell>
        </row>
        <row r="5082">
          <cell r="B5082" t="str">
            <v>馬鈴薯切丁Q</v>
          </cell>
          <cell r="E5082" t="str">
            <v>荃珍</v>
          </cell>
          <cell r="F5082" t="str">
            <v>KG</v>
          </cell>
        </row>
        <row r="5083">
          <cell r="B5083" t="str">
            <v>馬鈴薯切片Q</v>
          </cell>
          <cell r="E5083" t="str">
            <v>荃珍</v>
          </cell>
          <cell r="F5083" t="str">
            <v>KG</v>
          </cell>
        </row>
        <row r="5084">
          <cell r="B5084" t="str">
            <v>刈薯去皮Q</v>
          </cell>
          <cell r="E5084" t="str">
            <v>荃珍</v>
          </cell>
          <cell r="F5084" t="str">
            <v>KG</v>
          </cell>
        </row>
        <row r="5085">
          <cell r="B5085" t="str">
            <v>芋頭去皮Q</v>
          </cell>
          <cell r="E5085" t="str">
            <v>荃珍</v>
          </cell>
          <cell r="F5085" t="str">
            <v>KG</v>
          </cell>
        </row>
        <row r="5086">
          <cell r="B5086" t="str">
            <v>芋頭切丁Q</v>
          </cell>
          <cell r="E5086" t="str">
            <v>荃珍</v>
          </cell>
          <cell r="F5086" t="str">
            <v>KG</v>
          </cell>
        </row>
        <row r="5087">
          <cell r="B5087" t="str">
            <v>黃地瓜去皮Q</v>
          </cell>
          <cell r="E5087" t="str">
            <v>荃珍</v>
          </cell>
          <cell r="F5087" t="str">
            <v>KG</v>
          </cell>
        </row>
        <row r="5088">
          <cell r="B5088" t="str">
            <v>黃地瓜切丁Q</v>
          </cell>
          <cell r="E5088" t="str">
            <v>荃珍</v>
          </cell>
          <cell r="F5088" t="str">
            <v>KG</v>
          </cell>
        </row>
        <row r="5089">
          <cell r="B5089" t="str">
            <v>紅地瓜去皮Q</v>
          </cell>
          <cell r="E5089" t="str">
            <v>荃珍</v>
          </cell>
          <cell r="F5089" t="str">
            <v>KG</v>
          </cell>
        </row>
        <row r="5090">
          <cell r="B5090" t="str">
            <v>地瓜切丁Q</v>
          </cell>
          <cell r="E5090" t="str">
            <v>荃珍</v>
          </cell>
          <cell r="F5090" t="str">
            <v>KG</v>
          </cell>
        </row>
        <row r="5091">
          <cell r="B5091" t="str">
            <v>冬瓜去皮Q</v>
          </cell>
          <cell r="E5091" t="str">
            <v>荃珍</v>
          </cell>
          <cell r="F5091" t="str">
            <v>KG</v>
          </cell>
        </row>
        <row r="5092">
          <cell r="B5092" t="str">
            <v>冬瓜去籽Q</v>
          </cell>
          <cell r="E5092" t="str">
            <v>荃珍</v>
          </cell>
          <cell r="F5092" t="str">
            <v>KG</v>
          </cell>
        </row>
        <row r="5093">
          <cell r="B5093" t="str">
            <v>大黃瓜去皮Q</v>
          </cell>
          <cell r="E5093" t="str">
            <v>荃珍</v>
          </cell>
          <cell r="F5093" t="str">
            <v>KG</v>
          </cell>
        </row>
        <row r="5094">
          <cell r="B5094" t="str">
            <v>絲瓜去皮Q</v>
          </cell>
          <cell r="E5094" t="str">
            <v>荃珍</v>
          </cell>
          <cell r="F5094" t="str">
            <v>KG</v>
          </cell>
        </row>
        <row r="5095">
          <cell r="B5095" t="str">
            <v>南瓜去皮Q</v>
          </cell>
          <cell r="E5095" t="str">
            <v>荃珍</v>
          </cell>
          <cell r="F5095" t="str">
            <v>KG</v>
          </cell>
        </row>
        <row r="5096">
          <cell r="B5096" t="str">
            <v>南瓜去籽Q</v>
          </cell>
          <cell r="E5096" t="str">
            <v>荃珍</v>
          </cell>
          <cell r="F5096" t="str">
            <v>KG</v>
          </cell>
        </row>
        <row r="5097">
          <cell r="B5097" t="str">
            <v>扁蒲去皮Q</v>
          </cell>
          <cell r="E5097" t="str">
            <v>荃珍</v>
          </cell>
          <cell r="F5097" t="str">
            <v>KG</v>
          </cell>
        </row>
        <row r="5098">
          <cell r="B5098" t="str">
            <v>玉米段Q</v>
          </cell>
          <cell r="E5098" t="str">
            <v>荃珍</v>
          </cell>
          <cell r="F5098" t="str">
            <v>KG</v>
          </cell>
        </row>
        <row r="5099">
          <cell r="B5099" t="str">
            <v>青木瓜去皮Q</v>
          </cell>
          <cell r="E5099" t="str">
            <v>荃珍</v>
          </cell>
          <cell r="F5099" t="str">
            <v>KG</v>
          </cell>
        </row>
        <row r="5100">
          <cell r="B5100" t="str">
            <v>青木瓜切塊Q</v>
          </cell>
          <cell r="E5100" t="str">
            <v>荃珍</v>
          </cell>
          <cell r="F5100" t="str">
            <v>KG</v>
          </cell>
        </row>
        <row r="5101">
          <cell r="B5101" t="str">
            <v>山藥去皮Q</v>
          </cell>
          <cell r="E5101" t="str">
            <v>荃珍</v>
          </cell>
          <cell r="F5101" t="str">
            <v>KG</v>
          </cell>
        </row>
        <row r="5102">
          <cell r="B5102" t="str">
            <v>山藥Q</v>
          </cell>
          <cell r="E5102" t="str">
            <v>荃珍</v>
          </cell>
          <cell r="F5102" t="str">
            <v>KG</v>
          </cell>
        </row>
        <row r="5103">
          <cell r="B5103" t="str">
            <v>洋蔥Q</v>
          </cell>
          <cell r="E5103" t="str">
            <v>荃珍</v>
          </cell>
          <cell r="F5103" t="str">
            <v>KG</v>
          </cell>
        </row>
        <row r="5104">
          <cell r="B5104" t="str">
            <v>洋蔥去皮Q</v>
          </cell>
          <cell r="E5104" t="str">
            <v>荃珍</v>
          </cell>
          <cell r="F5104" t="str">
            <v>KG</v>
          </cell>
        </row>
        <row r="5105">
          <cell r="B5105" t="str">
            <v>絲瓜Q</v>
          </cell>
          <cell r="E5105" t="str">
            <v>荃珍</v>
          </cell>
          <cell r="F5105" t="str">
            <v>KG</v>
          </cell>
        </row>
        <row r="5106">
          <cell r="B5106" t="str">
            <v>芥藍菜Q</v>
          </cell>
          <cell r="E5106" t="str">
            <v>荃珍</v>
          </cell>
          <cell r="F5106" t="str">
            <v>KG</v>
          </cell>
        </row>
        <row r="5107">
          <cell r="B5107" t="str">
            <v>空心菜Q</v>
          </cell>
          <cell r="E5107" t="str">
            <v>荃珍</v>
          </cell>
          <cell r="F5107" t="str">
            <v>KG</v>
          </cell>
        </row>
        <row r="5108">
          <cell r="B5108" t="str">
            <v>地瓜葉Q</v>
          </cell>
          <cell r="E5108" t="str">
            <v>荃珍</v>
          </cell>
          <cell r="F5108" t="str">
            <v>KG</v>
          </cell>
        </row>
        <row r="5109">
          <cell r="B5109" t="str">
            <v>美生菜Q</v>
          </cell>
          <cell r="E5109" t="str">
            <v>荃珍</v>
          </cell>
          <cell r="F5109" t="str">
            <v>KG</v>
          </cell>
        </row>
        <row r="5110">
          <cell r="B5110" t="str">
            <v>筊白筍Q</v>
          </cell>
          <cell r="E5110" t="str">
            <v>荃珍</v>
          </cell>
          <cell r="F5110" t="str">
            <v>KG</v>
          </cell>
        </row>
        <row r="5111">
          <cell r="B5111" t="str">
            <v>筍肉Q</v>
          </cell>
          <cell r="E5111" t="str">
            <v>荃珍</v>
          </cell>
          <cell r="F5111" t="str">
            <v>KG</v>
          </cell>
        </row>
        <row r="5112">
          <cell r="B5112" t="str">
            <v>芋頭Q</v>
          </cell>
          <cell r="E5112" t="str">
            <v>荃珍</v>
          </cell>
          <cell r="F5112" t="str">
            <v>KG</v>
          </cell>
        </row>
        <row r="5113">
          <cell r="B5113" t="str">
            <v>玉米筍Q</v>
          </cell>
          <cell r="E5113" t="str">
            <v>荃珍</v>
          </cell>
          <cell r="F5113" t="str">
            <v>KG</v>
          </cell>
        </row>
        <row r="5114">
          <cell r="B5114" t="str">
            <v>韭菜花Q</v>
          </cell>
          <cell r="E5114" t="str">
            <v>荃珍</v>
          </cell>
          <cell r="F5114" t="str">
            <v>KG</v>
          </cell>
        </row>
        <row r="5115">
          <cell r="B5115" t="str">
            <v>白蘿蔔切頭Q</v>
          </cell>
          <cell r="E5115" t="str">
            <v>荃珍</v>
          </cell>
          <cell r="F5115" t="str">
            <v>KG</v>
          </cell>
        </row>
        <row r="5116">
          <cell r="B5116" t="str">
            <v>大白菜Q</v>
          </cell>
          <cell r="E5116" t="str">
            <v>荃珍</v>
          </cell>
          <cell r="F5116" t="str">
            <v>KG</v>
          </cell>
        </row>
        <row r="5117">
          <cell r="B5117" t="str">
            <v>大蕃茄Q</v>
          </cell>
          <cell r="E5117" t="str">
            <v>荃珍</v>
          </cell>
          <cell r="F5117" t="str">
            <v>KG</v>
          </cell>
        </row>
        <row r="5118">
          <cell r="B5118" t="str">
            <v>木耳絲Q</v>
          </cell>
          <cell r="D5118" t="str">
            <v>生鮮</v>
          </cell>
          <cell r="E5118" t="str">
            <v>荃珍</v>
          </cell>
          <cell r="F5118" t="str">
            <v>KG</v>
          </cell>
        </row>
        <row r="5119">
          <cell r="B5119" t="str">
            <v>小黃瓜Q</v>
          </cell>
          <cell r="D5119" t="str">
            <v>生鮮</v>
          </cell>
          <cell r="E5119" t="str">
            <v>台北一市</v>
          </cell>
          <cell r="F5119" t="str">
            <v>KG</v>
          </cell>
        </row>
        <row r="5120">
          <cell r="B5120" t="str">
            <v>冬瓜Q</v>
          </cell>
          <cell r="D5120" t="str">
            <v>生鮮</v>
          </cell>
          <cell r="E5120" t="str">
            <v>台北一市</v>
          </cell>
          <cell r="F5120" t="str">
            <v>KG</v>
          </cell>
        </row>
        <row r="5121">
          <cell r="B5121" t="str">
            <v>絲瓜Q</v>
          </cell>
          <cell r="D5121" t="str">
            <v>生鮮</v>
          </cell>
          <cell r="E5121" t="str">
            <v>台北一市</v>
          </cell>
          <cell r="F5121" t="str">
            <v>KG</v>
          </cell>
        </row>
        <row r="5122">
          <cell r="B5122" t="str">
            <v>N扁蒲Q</v>
          </cell>
          <cell r="D5122" t="str">
            <v>生鮮</v>
          </cell>
          <cell r="E5122" t="str">
            <v>台北一市</v>
          </cell>
          <cell r="F5122" t="str">
            <v>KG</v>
          </cell>
        </row>
        <row r="5123">
          <cell r="B5123" t="str">
            <v>南瓜Q</v>
          </cell>
          <cell r="D5123" t="str">
            <v>生鮮</v>
          </cell>
          <cell r="E5123" t="str">
            <v>台北一市</v>
          </cell>
          <cell r="F5123" t="str">
            <v>KG</v>
          </cell>
        </row>
        <row r="5124">
          <cell r="B5124" t="str">
            <v>N地瓜(黃Q</v>
          </cell>
          <cell r="D5124" t="str">
            <v>生鮮</v>
          </cell>
          <cell r="E5124" t="str">
            <v>台北一市</v>
          </cell>
          <cell r="F5124" t="str">
            <v>KG</v>
          </cell>
        </row>
        <row r="5125">
          <cell r="B5125" t="str">
            <v>N地瓜(紅Q</v>
          </cell>
          <cell r="D5125" t="str">
            <v>生鮮</v>
          </cell>
          <cell r="E5125" t="str">
            <v>台北一市</v>
          </cell>
          <cell r="F5125" t="str">
            <v>KG</v>
          </cell>
        </row>
        <row r="5126">
          <cell r="B5126" t="str">
            <v>山藥Q</v>
          </cell>
          <cell r="D5126" t="str">
            <v>生鮮</v>
          </cell>
          <cell r="E5126" t="str">
            <v>台北一市</v>
          </cell>
          <cell r="F5126" t="str">
            <v>KG</v>
          </cell>
        </row>
        <row r="5127">
          <cell r="B5127" t="str">
            <v>N龍鬚菜Q</v>
          </cell>
          <cell r="D5127" t="str">
            <v>生鮮</v>
          </cell>
          <cell r="E5127" t="str">
            <v>台北一市</v>
          </cell>
          <cell r="F5127" t="str">
            <v>KG</v>
          </cell>
        </row>
        <row r="5128">
          <cell r="B5128" t="str">
            <v>N長豆Q</v>
          </cell>
          <cell r="E5128" t="str">
            <v>台北一市</v>
          </cell>
          <cell r="F5128" t="str">
            <v>KG</v>
          </cell>
        </row>
        <row r="5129">
          <cell r="B5129" t="str">
            <v>N刈薯切丁Q</v>
          </cell>
          <cell r="E5129" t="str">
            <v>台北一市</v>
          </cell>
          <cell r="F5129" t="str">
            <v>KG</v>
          </cell>
        </row>
        <row r="5130">
          <cell r="B5130" t="str">
            <v>冬瓜去皮Q</v>
          </cell>
          <cell r="E5130" t="str">
            <v>台北一市</v>
          </cell>
          <cell r="F5130" t="str">
            <v>KG</v>
          </cell>
        </row>
        <row r="5131">
          <cell r="B5131" t="str">
            <v>大黃瓜去皮Q</v>
          </cell>
          <cell r="D5131" t="str">
            <v>生鮮</v>
          </cell>
          <cell r="E5131" t="str">
            <v>台北一市</v>
          </cell>
          <cell r="F5131" t="str">
            <v>KG</v>
          </cell>
        </row>
        <row r="5132">
          <cell r="B5132" t="str">
            <v>山藥去皮Q</v>
          </cell>
          <cell r="E5132" t="str">
            <v>台北一市</v>
          </cell>
          <cell r="F5132" t="str">
            <v>KG</v>
          </cell>
        </row>
        <row r="5133">
          <cell r="B5133" t="str">
            <v>N地瓜中丁Q</v>
          </cell>
          <cell r="D5133" t="str">
            <v>生鮮</v>
          </cell>
          <cell r="E5133" t="str">
            <v>台北一市</v>
          </cell>
          <cell r="F5133" t="str">
            <v>KG</v>
          </cell>
        </row>
        <row r="5134">
          <cell r="B5134" t="str">
            <v>N西芹Q</v>
          </cell>
          <cell r="D5134" t="str">
            <v>生鮮</v>
          </cell>
          <cell r="E5134" t="str">
            <v>台北一市</v>
          </cell>
          <cell r="F5134" t="str">
            <v>KG</v>
          </cell>
        </row>
        <row r="5135">
          <cell r="B5135" t="str">
            <v>N扁蒲去皮Q</v>
          </cell>
          <cell r="E5135" t="str">
            <v>台北一市</v>
          </cell>
          <cell r="F5135" t="str">
            <v>KG</v>
          </cell>
        </row>
        <row r="5136">
          <cell r="B5136" t="str">
            <v>N絲瓜去皮Q</v>
          </cell>
          <cell r="E5136" t="str">
            <v>台北一市</v>
          </cell>
          <cell r="F5136" t="str">
            <v>KG</v>
          </cell>
        </row>
        <row r="5137">
          <cell r="B5137" t="str">
            <v>南瓜丁Q</v>
          </cell>
          <cell r="E5137" t="str">
            <v>台北一市</v>
          </cell>
          <cell r="F5137" t="str">
            <v>KG</v>
          </cell>
        </row>
        <row r="5138">
          <cell r="B5138" t="str">
            <v>N地瓜去皮Q</v>
          </cell>
          <cell r="E5138" t="str">
            <v>台北一市</v>
          </cell>
          <cell r="F5138" t="str">
            <v>KG</v>
          </cell>
        </row>
        <row r="5139">
          <cell r="B5139" t="str">
            <v>大黃瓜Q</v>
          </cell>
          <cell r="D5139" t="str">
            <v>生鮮</v>
          </cell>
          <cell r="E5139" t="str">
            <v>台北一市</v>
          </cell>
          <cell r="F5139" t="str">
            <v>KG</v>
          </cell>
        </row>
        <row r="5140">
          <cell r="B5140" t="str">
            <v>N刈薯Q</v>
          </cell>
          <cell r="E5140" t="str">
            <v>台北一市</v>
          </cell>
          <cell r="F5140" t="str">
            <v>KG</v>
          </cell>
        </row>
        <row r="5141">
          <cell r="B5141" t="str">
            <v>南瓜去皮Q</v>
          </cell>
          <cell r="E5141" t="str">
            <v>台北一市</v>
          </cell>
          <cell r="F5141" t="str">
            <v>KG</v>
          </cell>
        </row>
        <row r="5142">
          <cell r="B5142" t="str">
            <v>N高麗菜Q</v>
          </cell>
          <cell r="E5142" t="str">
            <v>台北一市</v>
          </cell>
          <cell r="F5142" t="str">
            <v>KG</v>
          </cell>
        </row>
        <row r="5143">
          <cell r="B5143" t="str">
            <v>N地瓜Q</v>
          </cell>
          <cell r="E5143" t="str">
            <v>台北一市</v>
          </cell>
          <cell r="F5143" t="str">
            <v>KG</v>
          </cell>
        </row>
        <row r="5144">
          <cell r="B5144" t="str">
            <v>青木瓜Q</v>
          </cell>
          <cell r="E5144" t="str">
            <v>台北二市</v>
          </cell>
          <cell r="F5144" t="str">
            <v>KG</v>
          </cell>
        </row>
        <row r="5145">
          <cell r="B5145" t="str">
            <v>青木瓜去皮Q</v>
          </cell>
          <cell r="E5145" t="str">
            <v>台北二市</v>
          </cell>
          <cell r="F5145" t="str">
            <v>KG</v>
          </cell>
        </row>
        <row r="5146">
          <cell r="B5146" t="str">
            <v>N芹菜管Q</v>
          </cell>
          <cell r="E5146" t="str">
            <v>台北一市</v>
          </cell>
          <cell r="F5146" t="str">
            <v>KG</v>
          </cell>
        </row>
        <row r="5147">
          <cell r="B5147" t="str">
            <v>結頭菜Q</v>
          </cell>
          <cell r="E5147" t="str">
            <v>台北一市</v>
          </cell>
          <cell r="F5147" t="str">
            <v>KG</v>
          </cell>
        </row>
        <row r="5148">
          <cell r="B5148" t="str">
            <v>N茄子Q</v>
          </cell>
          <cell r="E5148" t="str">
            <v>台北一市</v>
          </cell>
          <cell r="F5148" t="str">
            <v>KG</v>
          </cell>
        </row>
        <row r="5149">
          <cell r="B5149" t="str">
            <v>N青花菜Q</v>
          </cell>
          <cell r="E5149" t="str">
            <v>台北一市</v>
          </cell>
          <cell r="F5149" t="str">
            <v>KG</v>
          </cell>
        </row>
        <row r="5150">
          <cell r="B5150" t="str">
            <v>N芹菜去葉Q</v>
          </cell>
          <cell r="E5150" t="str">
            <v>台北一市</v>
          </cell>
          <cell r="F5150" t="str">
            <v>KG</v>
          </cell>
        </row>
        <row r="5151">
          <cell r="B5151" t="str">
            <v>南瓜去籽Q</v>
          </cell>
          <cell r="E5151" t="str">
            <v>台北一市</v>
          </cell>
          <cell r="F5151" t="str">
            <v>KG</v>
          </cell>
        </row>
        <row r="5152">
          <cell r="B5152" t="str">
            <v>南瓜去皮去籽Q</v>
          </cell>
          <cell r="E5152" t="str">
            <v>台北一市</v>
          </cell>
          <cell r="F5152" t="str">
            <v>KG</v>
          </cell>
        </row>
        <row r="5153">
          <cell r="B5153" t="str">
            <v>彩椒Q</v>
          </cell>
          <cell r="D5153" t="str">
            <v>生鮮</v>
          </cell>
          <cell r="E5153" t="str">
            <v>台北一市</v>
          </cell>
          <cell r="F5153" t="str">
            <v>KG</v>
          </cell>
        </row>
        <row r="5154">
          <cell r="B5154" t="str">
            <v>N韭菜花Q</v>
          </cell>
          <cell r="E5154" t="str">
            <v>台北一市</v>
          </cell>
          <cell r="F5154" t="str">
            <v>KG</v>
          </cell>
        </row>
        <row r="5155">
          <cell r="B5155" t="str">
            <v>N生竹筍Q</v>
          </cell>
          <cell r="E5155" t="str">
            <v>台北一市</v>
          </cell>
          <cell r="F5155" t="str">
            <v>KG</v>
          </cell>
        </row>
        <row r="5156">
          <cell r="B5156" t="str">
            <v>N筍肉Q</v>
          </cell>
          <cell r="E5156" t="str">
            <v>台北一市</v>
          </cell>
          <cell r="F5156" t="str">
            <v>KG</v>
          </cell>
        </row>
        <row r="5157">
          <cell r="B5157" t="str">
            <v>N青椒Q</v>
          </cell>
          <cell r="D5157" t="str">
            <v>生鮮</v>
          </cell>
          <cell r="E5157" t="str">
            <v>台北一市</v>
          </cell>
          <cell r="F5157" t="str">
            <v>KG</v>
          </cell>
        </row>
        <row r="5158">
          <cell r="B5158" t="str">
            <v>紅椒Q</v>
          </cell>
          <cell r="D5158" t="str">
            <v>生鮮</v>
          </cell>
          <cell r="E5158" t="str">
            <v>台北一市</v>
          </cell>
          <cell r="F5158" t="str">
            <v>KG</v>
          </cell>
        </row>
        <row r="5159">
          <cell r="B5159" t="str">
            <v>黃椒Q</v>
          </cell>
          <cell r="D5159" t="str">
            <v>生鮮</v>
          </cell>
          <cell r="E5159" t="str">
            <v>台北一市</v>
          </cell>
          <cell r="F5159" t="str">
            <v>KG</v>
          </cell>
        </row>
        <row r="5160">
          <cell r="B5160" t="str">
            <v>N苦瓜Q</v>
          </cell>
          <cell r="E5160" t="str">
            <v>台北一市</v>
          </cell>
          <cell r="F5160" t="str">
            <v>KG</v>
          </cell>
        </row>
        <row r="5161">
          <cell r="B5161" t="str">
            <v>大蕃茄Q</v>
          </cell>
          <cell r="E5161" t="str">
            <v>台北一市</v>
          </cell>
          <cell r="F5161" t="str">
            <v>KG</v>
          </cell>
        </row>
        <row r="5162">
          <cell r="B5162" t="str">
            <v>山藥(紫Q</v>
          </cell>
          <cell r="E5162" t="str">
            <v>台北二市</v>
          </cell>
          <cell r="F5162" t="str">
            <v>KG</v>
          </cell>
        </row>
        <row r="5163">
          <cell r="B5163" t="str">
            <v>芋頭Q</v>
          </cell>
          <cell r="E5163" t="str">
            <v>台北一市</v>
          </cell>
          <cell r="F5163" t="str">
            <v>KG</v>
          </cell>
        </row>
        <row r="5164">
          <cell r="B5164" t="str">
            <v>N茭白筍Q</v>
          </cell>
          <cell r="E5164" t="str">
            <v>台北一市</v>
          </cell>
          <cell r="F5164" t="str">
            <v>KG</v>
          </cell>
        </row>
        <row r="5165">
          <cell r="B5165" t="str">
            <v>結頭菜去皮Q</v>
          </cell>
          <cell r="E5165" t="str">
            <v>台北一市</v>
          </cell>
          <cell r="F5165" t="str">
            <v>KG</v>
          </cell>
        </row>
        <row r="5166">
          <cell r="B5166" t="str">
            <v>芋頭去皮Q</v>
          </cell>
          <cell r="E5166" t="str">
            <v>台北一市</v>
          </cell>
          <cell r="F5166" t="str">
            <v>KG</v>
          </cell>
        </row>
        <row r="5167">
          <cell r="B5167" t="str">
            <v>N大芥菜Q</v>
          </cell>
          <cell r="E5167" t="str">
            <v>台北一市</v>
          </cell>
          <cell r="F5167" t="str">
            <v>KG</v>
          </cell>
        </row>
        <row r="5168">
          <cell r="B5168" t="str">
            <v>芥菜仁Q</v>
          </cell>
          <cell r="E5168" t="str">
            <v>台北一市</v>
          </cell>
          <cell r="F5168" t="str">
            <v>KG</v>
          </cell>
        </row>
        <row r="5169">
          <cell r="B5169" t="str">
            <v>白花菜Q</v>
          </cell>
          <cell r="E5169" t="str">
            <v>台北一市</v>
          </cell>
          <cell r="F5169" t="str">
            <v>KG</v>
          </cell>
        </row>
        <row r="5170">
          <cell r="B5170" t="str">
            <v>N白花菜切朵Q</v>
          </cell>
          <cell r="E5170" t="str">
            <v>台北一市</v>
          </cell>
          <cell r="F5170" t="str">
            <v>KG</v>
          </cell>
        </row>
        <row r="5171">
          <cell r="B5171" t="str">
            <v>N青花菜去頭Q</v>
          </cell>
          <cell r="E5171" t="str">
            <v>台北一市</v>
          </cell>
          <cell r="F5171" t="str">
            <v>KG</v>
          </cell>
        </row>
        <row r="5172">
          <cell r="B5172" t="str">
            <v>N茼蒿Q</v>
          </cell>
          <cell r="E5172" t="str">
            <v>台北一市</v>
          </cell>
          <cell r="F5172" t="str">
            <v>KG</v>
          </cell>
        </row>
        <row r="5173">
          <cell r="B5173" t="str">
            <v>N白花菜去頭Q</v>
          </cell>
          <cell r="E5173" t="str">
            <v>台北一市</v>
          </cell>
          <cell r="F5173" t="str">
            <v>KG</v>
          </cell>
        </row>
        <row r="5174">
          <cell r="B5174" t="str">
            <v>青花菜切片Q</v>
          </cell>
          <cell r="E5174" t="str">
            <v>台北一市</v>
          </cell>
          <cell r="F5174" t="str">
            <v>KG</v>
          </cell>
        </row>
        <row r="5175">
          <cell r="B5175" t="str">
            <v>N白花菜切片Q</v>
          </cell>
          <cell r="E5175" t="str">
            <v>台北一市</v>
          </cell>
          <cell r="F5175" t="str">
            <v>KG</v>
          </cell>
        </row>
        <row r="5176">
          <cell r="B5176" t="str">
            <v>N醜豆Q</v>
          </cell>
          <cell r="E5176" t="str">
            <v>台北一市</v>
          </cell>
          <cell r="F5176" t="str">
            <v>KG</v>
          </cell>
        </row>
        <row r="5177">
          <cell r="B5177" t="str">
            <v>N麻竹筍Q</v>
          </cell>
          <cell r="E5177" t="str">
            <v>台北一市</v>
          </cell>
          <cell r="F5177" t="str">
            <v>KG</v>
          </cell>
        </row>
        <row r="5178">
          <cell r="B5178" t="str">
            <v>N黃地瓜去皮Q</v>
          </cell>
          <cell r="D5178" t="str">
            <v>生鮮</v>
          </cell>
          <cell r="E5178" t="str">
            <v>台北一市</v>
          </cell>
          <cell r="F5178" t="str">
            <v>KG</v>
          </cell>
        </row>
        <row r="5179">
          <cell r="B5179" t="str">
            <v>N四季豆Q</v>
          </cell>
          <cell r="E5179" t="str">
            <v>台北一市</v>
          </cell>
          <cell r="F5179" t="str">
            <v>KG</v>
          </cell>
        </row>
        <row r="5180">
          <cell r="B5180" t="str">
            <v>N玉米筍Q</v>
          </cell>
          <cell r="E5180" t="str">
            <v>台北一市</v>
          </cell>
          <cell r="F5180" t="str">
            <v>KG</v>
          </cell>
        </row>
        <row r="5181">
          <cell r="B5181" t="str">
            <v>高麗菜(尖頭Q</v>
          </cell>
          <cell r="E5181" t="str">
            <v>台北一市</v>
          </cell>
          <cell r="F5181" t="str">
            <v>KG</v>
          </cell>
        </row>
        <row r="5182">
          <cell r="B5182" t="str">
            <v>N蒜苗Q</v>
          </cell>
          <cell r="D5182" t="str">
            <v>生鮮</v>
          </cell>
          <cell r="E5182" t="str">
            <v>台北一市</v>
          </cell>
          <cell r="F5182" t="str">
            <v>KG</v>
          </cell>
        </row>
        <row r="5183">
          <cell r="B5183" t="str">
            <v>N玉米條Q</v>
          </cell>
          <cell r="E5183" t="str">
            <v>台北一市</v>
          </cell>
          <cell r="F5183" t="str">
            <v>KG</v>
          </cell>
        </row>
        <row r="5184">
          <cell r="B5184" t="str">
            <v>N包心白菜Q</v>
          </cell>
          <cell r="D5184" t="str">
            <v>生鮮</v>
          </cell>
          <cell r="E5184" t="str">
            <v>台北一市</v>
          </cell>
          <cell r="F5184" t="str">
            <v>KG</v>
          </cell>
        </row>
        <row r="5185">
          <cell r="B5185" t="str">
            <v>N豌豆莢Q</v>
          </cell>
          <cell r="D5185" t="str">
            <v>生鮮</v>
          </cell>
          <cell r="E5185" t="str">
            <v>台北一市</v>
          </cell>
          <cell r="F5185" t="str">
            <v>KG</v>
          </cell>
        </row>
        <row r="5186">
          <cell r="B5186" t="str">
            <v>美生菜Q</v>
          </cell>
          <cell r="D5186" t="str">
            <v>生鮮</v>
          </cell>
          <cell r="E5186" t="str">
            <v>台北二市</v>
          </cell>
          <cell r="F5186" t="str">
            <v>KG</v>
          </cell>
        </row>
        <row r="5187">
          <cell r="B5187" t="str">
            <v>N皇帝豆Q</v>
          </cell>
          <cell r="D5187" t="str">
            <v>生鮮</v>
          </cell>
          <cell r="E5187" t="str">
            <v>台北一市</v>
          </cell>
          <cell r="F5187" t="str">
            <v>KG</v>
          </cell>
        </row>
        <row r="5188">
          <cell r="B5188" t="str">
            <v>N香菜Q</v>
          </cell>
          <cell r="D5188" t="str">
            <v>生鮮</v>
          </cell>
          <cell r="E5188" t="str">
            <v>台北一市</v>
          </cell>
          <cell r="F5188" t="str">
            <v>KG</v>
          </cell>
        </row>
        <row r="5189">
          <cell r="B5189" t="str">
            <v>N地瓜葉Q</v>
          </cell>
          <cell r="D5189" t="str">
            <v>生鮮</v>
          </cell>
          <cell r="E5189" t="str">
            <v>台北一市</v>
          </cell>
          <cell r="F5189" t="str">
            <v>KG</v>
          </cell>
        </row>
        <row r="5190">
          <cell r="B5190" t="str">
            <v>N韭黃Q</v>
          </cell>
          <cell r="D5190" t="str">
            <v>生鮮</v>
          </cell>
          <cell r="E5190" t="str">
            <v>台北一市</v>
          </cell>
          <cell r="F5190" t="str">
            <v>KG</v>
          </cell>
        </row>
        <row r="5191">
          <cell r="B5191" t="str">
            <v>N水蓮菜Q</v>
          </cell>
          <cell r="D5191" t="str">
            <v>生鮮</v>
          </cell>
          <cell r="E5191" t="str">
            <v>台北一市</v>
          </cell>
          <cell r="F5191" t="str">
            <v>KG</v>
          </cell>
        </row>
        <row r="5192">
          <cell r="B5192" t="str">
            <v>N韭菜Q</v>
          </cell>
          <cell r="D5192" t="str">
            <v>生鮮</v>
          </cell>
          <cell r="E5192" t="str">
            <v>台北一市</v>
          </cell>
          <cell r="F5192" t="str">
            <v>KG</v>
          </cell>
        </row>
        <row r="5193">
          <cell r="B5193" t="str">
            <v>N四季豆挑好Q</v>
          </cell>
          <cell r="D5193" t="str">
            <v>生鮮</v>
          </cell>
          <cell r="E5193" t="str">
            <v>台北一市</v>
          </cell>
          <cell r="F5193" t="str">
            <v>KG</v>
          </cell>
        </row>
        <row r="5194">
          <cell r="B5194" t="str">
            <v>空心菜Q</v>
          </cell>
          <cell r="D5194" t="str">
            <v>生鮮</v>
          </cell>
          <cell r="E5194" t="str">
            <v>台北二市</v>
          </cell>
          <cell r="F5194" t="str">
            <v>KG</v>
          </cell>
        </row>
        <row r="5195">
          <cell r="B5195" t="str">
            <v>白蘿蔔丁Q</v>
          </cell>
          <cell r="D5195" t="str">
            <v>生鮮</v>
          </cell>
          <cell r="E5195" t="str">
            <v>台北一市</v>
          </cell>
          <cell r="F5195" t="str">
            <v>KG</v>
          </cell>
        </row>
        <row r="5196">
          <cell r="B5196" t="str">
            <v>N生竹筍(去殼Q</v>
          </cell>
          <cell r="D5196" t="str">
            <v>生鮮</v>
          </cell>
          <cell r="E5196" t="str">
            <v>台北一市</v>
          </cell>
          <cell r="F5196" t="str">
            <v>KG</v>
          </cell>
        </row>
        <row r="5197">
          <cell r="B5197" t="str">
            <v>高麗菜(初秋Q</v>
          </cell>
          <cell r="E5197" t="str">
            <v>台北一市</v>
          </cell>
          <cell r="F5197" t="str">
            <v>KG</v>
          </cell>
        </row>
        <row r="5198">
          <cell r="B5198" t="str">
            <v>山東白菜Q</v>
          </cell>
          <cell r="E5198" t="str">
            <v>台北一市</v>
          </cell>
          <cell r="F5198" t="str">
            <v>KG</v>
          </cell>
        </row>
        <row r="5199">
          <cell r="B5199" t="str">
            <v>N高麗菜(雪翠Q</v>
          </cell>
          <cell r="D5199" t="str">
            <v>生鮮</v>
          </cell>
          <cell r="E5199" t="str">
            <v>台北一市</v>
          </cell>
          <cell r="F5199" t="str">
            <v>KG</v>
          </cell>
        </row>
        <row r="5200">
          <cell r="B5200" t="str">
            <v>N甜豆Q</v>
          </cell>
          <cell r="D5200" t="str">
            <v>生鮮</v>
          </cell>
          <cell r="E5200" t="str">
            <v>台北一市</v>
          </cell>
          <cell r="F5200" t="str">
            <v>KG</v>
          </cell>
        </row>
        <row r="5201">
          <cell r="B5201" t="str">
            <v>N甜豆去頭尾Q</v>
          </cell>
          <cell r="D5201" t="str">
            <v>生鮮</v>
          </cell>
          <cell r="E5201" t="str">
            <v>台北一市</v>
          </cell>
          <cell r="F5201" t="str">
            <v>KG</v>
          </cell>
        </row>
        <row r="5202">
          <cell r="B5202" t="str">
            <v>N蓮藕Q</v>
          </cell>
          <cell r="D5202" t="str">
            <v>生鮮</v>
          </cell>
          <cell r="E5202" t="str">
            <v>台北一市</v>
          </cell>
          <cell r="F5202" t="str">
            <v>KG</v>
          </cell>
        </row>
        <row r="5203">
          <cell r="B5203" t="str">
            <v>N玉米段Q</v>
          </cell>
          <cell r="D5203" t="str">
            <v>生鮮</v>
          </cell>
          <cell r="E5203" t="str">
            <v>台北一市</v>
          </cell>
          <cell r="F5203" t="str">
            <v>KG</v>
          </cell>
        </row>
        <row r="5204">
          <cell r="B5204" t="str">
            <v>蘿蔓A菜Q</v>
          </cell>
          <cell r="D5204" t="str">
            <v>生鮮</v>
          </cell>
          <cell r="E5204" t="str">
            <v>台北二市</v>
          </cell>
          <cell r="F5204" t="str">
            <v>KG</v>
          </cell>
        </row>
        <row r="5205">
          <cell r="B5205" t="str">
            <v>N秋葵Q</v>
          </cell>
          <cell r="D5205" t="str">
            <v>生鮮</v>
          </cell>
          <cell r="E5205" t="str">
            <v>台北一市</v>
          </cell>
          <cell r="F5205" t="str">
            <v>KG</v>
          </cell>
        </row>
        <row r="5206">
          <cell r="B5206" t="str">
            <v>N杏鮑菇頭Q</v>
          </cell>
          <cell r="E5206" t="str">
            <v>台北一市</v>
          </cell>
          <cell r="F5206" t="str">
            <v>KG</v>
          </cell>
        </row>
        <row r="5207">
          <cell r="B5207" t="str">
            <v>N大蕃茄Q</v>
          </cell>
          <cell r="E5207" t="str">
            <v>台北一市</v>
          </cell>
          <cell r="F5207" t="str">
            <v>KG</v>
          </cell>
        </row>
        <row r="5208">
          <cell r="B5208" t="str">
            <v>N高麗菜Q</v>
          </cell>
          <cell r="E5208" t="str">
            <v>台北一市</v>
          </cell>
          <cell r="F5208" t="str">
            <v>KG</v>
          </cell>
        </row>
        <row r="5209">
          <cell r="B5209" t="str">
            <v>N青木瓜Q</v>
          </cell>
          <cell r="E5209" t="str">
            <v>台北一市</v>
          </cell>
          <cell r="F5209" t="str">
            <v>KG</v>
          </cell>
        </row>
        <row r="5210">
          <cell r="B5210" t="str">
            <v>N牛蒡Q</v>
          </cell>
          <cell r="D5210" t="str">
            <v>生鮮</v>
          </cell>
          <cell r="E5210" t="str">
            <v>台北一市</v>
          </cell>
          <cell r="F5210" t="str">
            <v>KG</v>
          </cell>
        </row>
        <row r="5211">
          <cell r="B5211" t="str">
            <v>馬鈴薯去皮Q</v>
          </cell>
          <cell r="D5211" t="str">
            <v>生鮮</v>
          </cell>
          <cell r="E5211" t="str">
            <v>佑豐</v>
          </cell>
          <cell r="F5211" t="str">
            <v>KG</v>
          </cell>
        </row>
        <row r="5212">
          <cell r="B5212" t="str">
            <v>馬鈴薯Q</v>
          </cell>
          <cell r="E5212" t="str">
            <v>佑豐</v>
          </cell>
          <cell r="F5212" t="str">
            <v>KG</v>
          </cell>
        </row>
        <row r="5213">
          <cell r="B5213" t="str">
            <v>馬鈴薯(大Q</v>
          </cell>
          <cell r="E5213" t="str">
            <v>佑豐</v>
          </cell>
          <cell r="F5213" t="str">
            <v>KG</v>
          </cell>
        </row>
        <row r="5214">
          <cell r="B5214" t="str">
            <v>馬鈴薯(大去皮Q</v>
          </cell>
          <cell r="E5214" t="str">
            <v>佑豐</v>
          </cell>
          <cell r="F5214" t="str">
            <v>KG</v>
          </cell>
        </row>
        <row r="5215">
          <cell r="B5215" t="str">
            <v>N桂竹筍Q</v>
          </cell>
          <cell r="D5215" t="str">
            <v>生鮮</v>
          </cell>
          <cell r="E5215" t="str">
            <v>荃珍</v>
          </cell>
          <cell r="F5215" t="str">
            <v>KG</v>
          </cell>
        </row>
        <row r="5216">
          <cell r="B5216" t="str">
            <v>N生香菇Q</v>
          </cell>
          <cell r="E5216" t="str">
            <v>觀音農產</v>
          </cell>
          <cell r="F5216" t="str">
            <v>KG</v>
          </cell>
        </row>
        <row r="5217">
          <cell r="B5217" t="str">
            <v>N鮑魚菇Q</v>
          </cell>
          <cell r="E5217" t="str">
            <v>觀音農產</v>
          </cell>
          <cell r="F5217" t="str">
            <v>KG</v>
          </cell>
        </row>
        <row r="5218">
          <cell r="B5218" t="str">
            <v>N琇珍菇Q</v>
          </cell>
          <cell r="E5218" t="str">
            <v>觀音農產</v>
          </cell>
          <cell r="F5218" t="str">
            <v>KG</v>
          </cell>
        </row>
        <row r="5219">
          <cell r="B5219" t="str">
            <v>N金針菇Q</v>
          </cell>
          <cell r="E5219" t="str">
            <v>觀音農產</v>
          </cell>
          <cell r="F5219" t="str">
            <v>KG</v>
          </cell>
          <cell r="H5219" t="str">
            <v>生產追溯-農產品</v>
          </cell>
          <cell r="I5219" t="str">
            <v>0401000822</v>
          </cell>
        </row>
        <row r="5220">
          <cell r="B5220" t="str">
            <v>N杏鮑菇Q</v>
          </cell>
          <cell r="E5220" t="str">
            <v>觀音農產</v>
          </cell>
          <cell r="F5220" t="str">
            <v>KG</v>
          </cell>
        </row>
        <row r="5221">
          <cell r="B5221" t="str">
            <v>白莧菜Q</v>
          </cell>
          <cell r="E5221" t="str">
            <v>荃珍</v>
          </cell>
          <cell r="F5221" t="str">
            <v>KG</v>
          </cell>
        </row>
        <row r="5222">
          <cell r="B5222" t="str">
            <v>地瓜去皮Q</v>
          </cell>
          <cell r="E5222" t="str">
            <v>荃珍</v>
          </cell>
          <cell r="F5222" t="str">
            <v>KG</v>
          </cell>
        </row>
        <row r="5223">
          <cell r="B5223" t="str">
            <v>琇珍菇Q</v>
          </cell>
          <cell r="D5223" t="str">
            <v>生鮮</v>
          </cell>
          <cell r="E5223" t="str">
            <v>荃珍</v>
          </cell>
          <cell r="F5223" t="str">
            <v>KG</v>
          </cell>
          <cell r="H5223" t="str">
            <v>生產追溯-農產品</v>
          </cell>
          <cell r="I5223" t="str">
            <v>1004000002</v>
          </cell>
        </row>
        <row r="5224">
          <cell r="B5224" t="str">
            <v>生香菇C(小)Q</v>
          </cell>
          <cell r="E5224" t="str">
            <v>萬生科技</v>
          </cell>
          <cell r="F5224" t="str">
            <v>KG</v>
          </cell>
        </row>
        <row r="5225">
          <cell r="B5225" t="str">
            <v>生香菇小小Q</v>
          </cell>
          <cell r="E5225" t="str">
            <v>萬生科技</v>
          </cell>
          <cell r="F5225" t="str">
            <v>KG</v>
          </cell>
        </row>
        <row r="5226">
          <cell r="B5226" t="str">
            <v>琇珍菇A-Q</v>
          </cell>
          <cell r="E5226" t="str">
            <v>萬生科技</v>
          </cell>
          <cell r="F5226" t="str">
            <v>KG</v>
          </cell>
        </row>
        <row r="5227">
          <cell r="B5227" t="str">
            <v>金針菇A-Q</v>
          </cell>
          <cell r="E5227" t="str">
            <v>萬生科技</v>
          </cell>
          <cell r="F5227" t="str">
            <v>KG</v>
          </cell>
        </row>
        <row r="5228">
          <cell r="B5228" t="str">
            <v>金針菇C-Q</v>
          </cell>
          <cell r="E5228" t="str">
            <v>萬生科技</v>
          </cell>
          <cell r="F5228" t="str">
            <v>KG</v>
          </cell>
        </row>
        <row r="5229">
          <cell r="B5229" t="str">
            <v>杏鮑菇C-Q</v>
          </cell>
          <cell r="E5229" t="str">
            <v>萬生科技</v>
          </cell>
          <cell r="F5229" t="str">
            <v>KG</v>
          </cell>
        </row>
        <row r="5230">
          <cell r="B5230" t="str">
            <v>杏鮑菇D-Q</v>
          </cell>
          <cell r="E5230" t="str">
            <v>萬生科技</v>
          </cell>
          <cell r="F5230" t="str">
            <v>KG</v>
          </cell>
        </row>
        <row r="5231">
          <cell r="B5231" t="str">
            <v>鴻喜菇B-Q</v>
          </cell>
          <cell r="E5231" t="str">
            <v>萬生科技</v>
          </cell>
          <cell r="F5231" t="str">
            <v>KG</v>
          </cell>
        </row>
        <row r="5232">
          <cell r="B5232" t="str">
            <v>金針菇A-Q</v>
          </cell>
          <cell r="E5232" t="str">
            <v>荃珍</v>
          </cell>
          <cell r="F5232" t="str">
            <v>KG</v>
          </cell>
          <cell r="H5232" t="str">
            <v>生產追溯-農產品</v>
          </cell>
          <cell r="I5232" t="str">
            <v>1004000002</v>
          </cell>
        </row>
        <row r="5233">
          <cell r="B5233" t="str">
            <v>結頭菜去皮Q</v>
          </cell>
          <cell r="E5233" t="str">
            <v>荃珍</v>
          </cell>
          <cell r="F5233" t="str">
            <v>KG</v>
          </cell>
        </row>
        <row r="5234">
          <cell r="B5234" t="str">
            <v>青椒Q</v>
          </cell>
          <cell r="E5234" t="str">
            <v>荃珍</v>
          </cell>
          <cell r="F5234" t="str">
            <v>KG</v>
          </cell>
        </row>
        <row r="5235">
          <cell r="B5235" t="str">
            <v>高麗菜Q</v>
          </cell>
          <cell r="E5235" t="str">
            <v>台北二市</v>
          </cell>
          <cell r="F5235" t="str">
            <v>KG</v>
          </cell>
        </row>
        <row r="5236">
          <cell r="B5236" t="str">
            <v>N青木瓜去皮Q</v>
          </cell>
          <cell r="E5236" t="str">
            <v>台北一市</v>
          </cell>
          <cell r="F5236" t="str">
            <v>KG</v>
          </cell>
        </row>
        <row r="5237">
          <cell r="B5237" t="str">
            <v>芥菜仁Q</v>
          </cell>
          <cell r="E5237" t="str">
            <v>荃珍</v>
          </cell>
          <cell r="F5237" t="str">
            <v>KG</v>
          </cell>
        </row>
        <row r="5238">
          <cell r="B5238" t="str">
            <v>香菜Q</v>
          </cell>
          <cell r="E5238" t="str">
            <v>荃珍</v>
          </cell>
          <cell r="F5238" t="str">
            <v>KG</v>
          </cell>
        </row>
        <row r="5239">
          <cell r="B5239" t="str">
            <v>扁蒲Q</v>
          </cell>
          <cell r="E5239" t="str">
            <v>台北二市</v>
          </cell>
          <cell r="F5239" t="str">
            <v>KG</v>
          </cell>
        </row>
        <row r="5240">
          <cell r="B5240" t="str">
            <v>扁蒲去皮Q</v>
          </cell>
          <cell r="E5240" t="str">
            <v>台北二市</v>
          </cell>
          <cell r="F5240" t="str">
            <v>KG</v>
          </cell>
        </row>
        <row r="5241">
          <cell r="B5241" t="str">
            <v>九層塔挑好Q</v>
          </cell>
          <cell r="E5241" t="str">
            <v>食惠商行</v>
          </cell>
          <cell r="F5241" t="str">
            <v>KG</v>
          </cell>
        </row>
        <row r="5242">
          <cell r="B5242" t="str">
            <v>西芹Q</v>
          </cell>
          <cell r="E5242" t="str">
            <v>合豐</v>
          </cell>
          <cell r="F5242" t="str">
            <v>KG</v>
          </cell>
        </row>
        <row r="5243">
          <cell r="B5243" t="str">
            <v>舞菇Q</v>
          </cell>
          <cell r="E5243" t="str">
            <v>荃珍</v>
          </cell>
          <cell r="F5243" t="str">
            <v>KG</v>
          </cell>
          <cell r="H5243" t="str">
            <v>生產追溯-農產品</v>
          </cell>
          <cell r="I5243" t="str">
            <v>1004000002</v>
          </cell>
        </row>
        <row r="5244">
          <cell r="B5244" t="str">
            <v>豌豆莢Q</v>
          </cell>
          <cell r="E5244" t="str">
            <v>荃珍</v>
          </cell>
          <cell r="F5244" t="str">
            <v>KG</v>
          </cell>
        </row>
        <row r="5245">
          <cell r="B5245" t="str">
            <v>絲瓜Q</v>
          </cell>
          <cell r="E5245" t="str">
            <v>台北二市</v>
          </cell>
          <cell r="F5245" t="str">
            <v>KG</v>
          </cell>
        </row>
        <row r="5246">
          <cell r="B5246" t="str">
            <v>絲瓜去皮Q</v>
          </cell>
          <cell r="E5246" t="str">
            <v>台北二市</v>
          </cell>
          <cell r="F5246" t="str">
            <v>KG</v>
          </cell>
        </row>
        <row r="5247">
          <cell r="B5247" t="str">
            <v>綠豆芽Q</v>
          </cell>
          <cell r="E5247" t="str">
            <v>圓福</v>
          </cell>
          <cell r="F5247" t="str">
            <v>KG</v>
          </cell>
        </row>
        <row r="5248">
          <cell r="B5248" t="str">
            <v>黃豆芽Q</v>
          </cell>
          <cell r="E5248" t="str">
            <v>圓福</v>
          </cell>
          <cell r="F5248" t="str">
            <v>KG</v>
          </cell>
        </row>
        <row r="5249">
          <cell r="B5249" t="str">
            <v>馬鈴薯小丁Q</v>
          </cell>
          <cell r="E5249" t="str">
            <v>佑豐</v>
          </cell>
          <cell r="F5249" t="str">
            <v>KG</v>
          </cell>
        </row>
        <row r="5250">
          <cell r="B5250" t="str">
            <v>馬鈴薯中丁Q</v>
          </cell>
          <cell r="E5250" t="str">
            <v>佑豐</v>
          </cell>
          <cell r="F5250" t="str">
            <v>KG</v>
          </cell>
        </row>
        <row r="5251">
          <cell r="B5251" t="str">
            <v>馬鈴薯大丁Q</v>
          </cell>
          <cell r="E5251" t="str">
            <v>佑豐</v>
          </cell>
          <cell r="F5251" t="str">
            <v>KG</v>
          </cell>
        </row>
        <row r="5252">
          <cell r="B5252" t="str">
            <v>馬鈴薯丁Q</v>
          </cell>
          <cell r="E5252" t="str">
            <v>佑豐</v>
          </cell>
          <cell r="F5252" t="str">
            <v>KG</v>
          </cell>
        </row>
        <row r="5253">
          <cell r="B5253" t="str">
            <v>芋頭大丁Q</v>
          </cell>
          <cell r="E5253" t="str">
            <v>台北一市</v>
          </cell>
          <cell r="F5253" t="str">
            <v>KG</v>
          </cell>
        </row>
        <row r="5254">
          <cell r="B5254" t="str">
            <v>N芋頭小丁Q</v>
          </cell>
          <cell r="E5254" t="str">
            <v>台北一市</v>
          </cell>
          <cell r="F5254" t="str">
            <v>KG</v>
          </cell>
        </row>
        <row r="5255">
          <cell r="B5255" t="str">
            <v>白花菜Q</v>
          </cell>
          <cell r="E5255" t="str">
            <v>荃珍</v>
          </cell>
          <cell r="F5255" t="str">
            <v>KG</v>
          </cell>
        </row>
        <row r="5256">
          <cell r="B5256" t="str">
            <v>白花菜去頭Q</v>
          </cell>
          <cell r="E5256" t="str">
            <v>荃珍</v>
          </cell>
          <cell r="F5256" t="str">
            <v>KG</v>
          </cell>
        </row>
        <row r="5257">
          <cell r="B5257" t="str">
            <v>白花菜切朵Q</v>
          </cell>
          <cell r="E5257" t="str">
            <v>荃珍</v>
          </cell>
          <cell r="F5257" t="str">
            <v>KG</v>
          </cell>
        </row>
        <row r="5258">
          <cell r="B5258" t="str">
            <v>小白菜Q</v>
          </cell>
          <cell r="E5258" t="str">
            <v>台北二市</v>
          </cell>
          <cell r="F5258" t="str">
            <v>KG</v>
          </cell>
        </row>
        <row r="5259">
          <cell r="B5259" t="str">
            <v>蚵白菜Q</v>
          </cell>
          <cell r="E5259" t="str">
            <v>台北二市</v>
          </cell>
          <cell r="F5259" t="str">
            <v>KG</v>
          </cell>
        </row>
        <row r="5260">
          <cell r="B5260" t="str">
            <v>油菜Q</v>
          </cell>
          <cell r="E5260" t="str">
            <v>台北二市</v>
          </cell>
          <cell r="F5260" t="str">
            <v>KG</v>
          </cell>
        </row>
        <row r="5261">
          <cell r="B5261" t="str">
            <v>茄子Q</v>
          </cell>
          <cell r="E5261" t="str">
            <v>荃珍</v>
          </cell>
          <cell r="F5261" t="str">
            <v>KG</v>
          </cell>
        </row>
        <row r="5262">
          <cell r="B5262" t="str">
            <v>刈薯Q</v>
          </cell>
          <cell r="E5262" t="str">
            <v>台北二市</v>
          </cell>
          <cell r="F5262" t="str">
            <v>KG</v>
          </cell>
        </row>
        <row r="5263">
          <cell r="B5263" t="str">
            <v>刈薯去皮Q</v>
          </cell>
          <cell r="E5263" t="str">
            <v>台北二市</v>
          </cell>
          <cell r="F5263" t="str">
            <v>KG</v>
          </cell>
        </row>
        <row r="5264">
          <cell r="B5264" t="str">
            <v>白蘿蔔Q</v>
          </cell>
          <cell r="E5264" t="str">
            <v>台北二市</v>
          </cell>
          <cell r="F5264" t="str">
            <v>KG</v>
          </cell>
        </row>
        <row r="5265">
          <cell r="B5265" t="str">
            <v>白蘿蔔去皮Q</v>
          </cell>
          <cell r="E5265" t="str">
            <v>台北二市</v>
          </cell>
          <cell r="F5265" t="str">
            <v>KG</v>
          </cell>
        </row>
        <row r="5266">
          <cell r="B5266" t="str">
            <v>芋頭Q</v>
          </cell>
          <cell r="E5266" t="str">
            <v>台北二市</v>
          </cell>
          <cell r="F5266" t="str">
            <v>KG</v>
          </cell>
        </row>
        <row r="5267">
          <cell r="B5267" t="str">
            <v>芋頭去皮Q</v>
          </cell>
          <cell r="E5267" t="str">
            <v>台北二市</v>
          </cell>
          <cell r="F5267" t="str">
            <v>KG</v>
          </cell>
        </row>
        <row r="5268">
          <cell r="B5268" t="str">
            <v>青蔥Q</v>
          </cell>
          <cell r="E5268" t="str">
            <v>台北二市</v>
          </cell>
          <cell r="F5268" t="str">
            <v>KG</v>
          </cell>
        </row>
        <row r="5269">
          <cell r="B5269" t="str">
            <v>彩椒Q</v>
          </cell>
          <cell r="E5269" t="str">
            <v>荃珍</v>
          </cell>
          <cell r="F5269" t="str">
            <v>KG</v>
          </cell>
        </row>
        <row r="5270">
          <cell r="B5270" t="str">
            <v>長豆Q</v>
          </cell>
          <cell r="E5270" t="str">
            <v>荃珍</v>
          </cell>
          <cell r="F5270" t="str">
            <v>KG</v>
          </cell>
        </row>
        <row r="5271">
          <cell r="B5271" t="str">
            <v>南瓜Q</v>
          </cell>
          <cell r="E5271" t="str">
            <v>台北二市</v>
          </cell>
          <cell r="F5271" t="str">
            <v>KG</v>
          </cell>
        </row>
        <row r="5272">
          <cell r="B5272" t="str">
            <v>南瓜去皮Q</v>
          </cell>
          <cell r="E5272" t="str">
            <v>台北二市</v>
          </cell>
          <cell r="F5272" t="str">
            <v>KG</v>
          </cell>
        </row>
        <row r="5273">
          <cell r="B5273" t="str">
            <v>玉米段(3米Q</v>
          </cell>
          <cell r="E5273" t="str">
            <v>荃珍</v>
          </cell>
          <cell r="F5273" t="str">
            <v>KG</v>
          </cell>
        </row>
        <row r="5274">
          <cell r="B5274" t="str">
            <v>玉米段(3CMQ</v>
          </cell>
          <cell r="E5274" t="str">
            <v>荃珍</v>
          </cell>
          <cell r="F5274" t="str">
            <v>KG</v>
          </cell>
        </row>
        <row r="5275">
          <cell r="B5275" t="str">
            <v>玉米段(對切Q</v>
          </cell>
          <cell r="E5275" t="str">
            <v>荃珍</v>
          </cell>
          <cell r="F5275" t="str">
            <v>KG</v>
          </cell>
        </row>
        <row r="5276">
          <cell r="B5276" t="str">
            <v>南瓜去籽Q</v>
          </cell>
          <cell r="E5276" t="str">
            <v>台北二市</v>
          </cell>
          <cell r="F5276" t="str">
            <v>KG</v>
          </cell>
        </row>
        <row r="5277">
          <cell r="B5277" t="str">
            <v>西芹Q</v>
          </cell>
          <cell r="E5277" t="str">
            <v>荃珍</v>
          </cell>
          <cell r="F5277" t="str">
            <v>KG</v>
          </cell>
        </row>
        <row r="5278">
          <cell r="B5278" t="str">
            <v>芋頭小丁Q</v>
          </cell>
          <cell r="E5278" t="str">
            <v>台北二市</v>
          </cell>
          <cell r="F5278" t="str">
            <v>KG</v>
          </cell>
        </row>
        <row r="5279">
          <cell r="B5279" t="str">
            <v>蒜苗Q</v>
          </cell>
          <cell r="E5279" t="str">
            <v>荃珍</v>
          </cell>
          <cell r="F5279" t="str">
            <v>KG</v>
          </cell>
        </row>
        <row r="5280">
          <cell r="B5280" t="str">
            <v>蓮藕片Q</v>
          </cell>
          <cell r="E5280" t="str">
            <v>現購雨宸</v>
          </cell>
          <cell r="F5280" t="str">
            <v>KG</v>
          </cell>
        </row>
        <row r="5281">
          <cell r="B5281" t="str">
            <v>高麗菜(初秋Q</v>
          </cell>
          <cell r="E5281" t="str">
            <v>荃珍</v>
          </cell>
          <cell r="F5281" t="str">
            <v>KG</v>
          </cell>
        </row>
        <row r="5282">
          <cell r="B5282" t="str">
            <v>高麗菜(高山Q</v>
          </cell>
          <cell r="E5282" t="str">
            <v>荃珍</v>
          </cell>
          <cell r="F5282" t="str">
            <v>KG</v>
          </cell>
        </row>
        <row r="5283">
          <cell r="B5283" t="str">
            <v>杏鮑菇A-Q</v>
          </cell>
          <cell r="E5283" t="str">
            <v>名間菇</v>
          </cell>
          <cell r="F5283" t="str">
            <v>KG</v>
          </cell>
        </row>
        <row r="5284">
          <cell r="B5284" t="str">
            <v>杏鮑菇B-Q</v>
          </cell>
          <cell r="E5284" t="str">
            <v>名間菇</v>
          </cell>
          <cell r="F5284" t="str">
            <v>KG</v>
          </cell>
        </row>
        <row r="5285">
          <cell r="B5285" t="str">
            <v>杏鮑菇C-Q</v>
          </cell>
          <cell r="E5285" t="str">
            <v>名間菇</v>
          </cell>
          <cell r="F5285" t="str">
            <v>KG</v>
          </cell>
        </row>
        <row r="5286">
          <cell r="B5286" t="str">
            <v>杏鮑菇D-Q</v>
          </cell>
          <cell r="E5286" t="str">
            <v>名間菇</v>
          </cell>
          <cell r="F5286" t="str">
            <v>KG</v>
          </cell>
        </row>
        <row r="5287">
          <cell r="B5287" t="str">
            <v>生香菇(大)Q</v>
          </cell>
          <cell r="E5287" t="str">
            <v>名間菇</v>
          </cell>
          <cell r="F5287" t="str">
            <v>KG</v>
          </cell>
        </row>
        <row r="5288">
          <cell r="B5288" t="str">
            <v>生香菇(中)Q</v>
          </cell>
          <cell r="E5288" t="str">
            <v>名間菇</v>
          </cell>
          <cell r="F5288" t="str">
            <v>KG</v>
          </cell>
        </row>
        <row r="5289">
          <cell r="B5289" t="str">
            <v>生香菇(小)Q</v>
          </cell>
          <cell r="E5289" t="str">
            <v>名間菇</v>
          </cell>
          <cell r="F5289" t="str">
            <v>KG</v>
          </cell>
        </row>
        <row r="5290">
          <cell r="B5290" t="str">
            <v>生香菇(小小)Q</v>
          </cell>
          <cell r="E5290" t="str">
            <v>名間菇</v>
          </cell>
          <cell r="F5290" t="str">
            <v>KG</v>
          </cell>
        </row>
        <row r="5291">
          <cell r="B5291" t="str">
            <v>琇珍菇Q</v>
          </cell>
          <cell r="E5291" t="str">
            <v>名間菇</v>
          </cell>
          <cell r="F5291" t="str">
            <v>KG</v>
          </cell>
        </row>
        <row r="5292">
          <cell r="B5292" t="str">
            <v>金針菇A-Q</v>
          </cell>
          <cell r="E5292" t="str">
            <v>名間菇</v>
          </cell>
          <cell r="F5292" t="str">
            <v>KG</v>
          </cell>
        </row>
        <row r="5293">
          <cell r="B5293" t="str">
            <v>金針菇B-Q</v>
          </cell>
          <cell r="E5293" t="str">
            <v>名間菇</v>
          </cell>
          <cell r="F5293" t="str">
            <v>KG</v>
          </cell>
        </row>
        <row r="5294">
          <cell r="B5294" t="str">
            <v>N鮑魚菇Q</v>
          </cell>
          <cell r="E5294" t="str">
            <v>名間菇</v>
          </cell>
          <cell r="F5294" t="str">
            <v>KG</v>
          </cell>
        </row>
        <row r="5295">
          <cell r="B5295" t="str">
            <v>白精靈菇Q</v>
          </cell>
          <cell r="E5295" t="str">
            <v>名間菇</v>
          </cell>
          <cell r="F5295" t="str">
            <v>包</v>
          </cell>
        </row>
        <row r="5296">
          <cell r="B5296" t="str">
            <v>珊瑚菇Q</v>
          </cell>
          <cell r="E5296" t="str">
            <v>名間菇</v>
          </cell>
          <cell r="F5296" t="str">
            <v>KG</v>
          </cell>
        </row>
        <row r="5297">
          <cell r="B5297" t="str">
            <v>洋菇Q</v>
          </cell>
          <cell r="E5297" t="str">
            <v>名間菇</v>
          </cell>
          <cell r="F5297" t="str">
            <v>KG</v>
          </cell>
        </row>
        <row r="5298">
          <cell r="B5298" t="str">
            <v>鴻喜菇Q</v>
          </cell>
          <cell r="E5298" t="str">
            <v>名間菇</v>
          </cell>
          <cell r="F5298" t="str">
            <v>KG</v>
          </cell>
        </row>
        <row r="5299">
          <cell r="B5299" t="str">
            <v>大木耳Q</v>
          </cell>
          <cell r="E5299" t="str">
            <v>名間菇</v>
          </cell>
          <cell r="F5299" t="str">
            <v>KG</v>
          </cell>
        </row>
        <row r="5300">
          <cell r="B5300" t="str">
            <v>小木耳Q</v>
          </cell>
          <cell r="E5300" t="str">
            <v>名間菇</v>
          </cell>
          <cell r="F5300" t="str">
            <v>KG</v>
          </cell>
        </row>
        <row r="5301">
          <cell r="B5301" t="str">
            <v>木耳絲Q</v>
          </cell>
          <cell r="E5301" t="str">
            <v>名間菇</v>
          </cell>
          <cell r="F5301" t="str">
            <v>KG</v>
          </cell>
        </row>
        <row r="5302">
          <cell r="B5302" t="str">
            <v>N高山高麗菜Q</v>
          </cell>
          <cell r="E5302" t="str">
            <v>名間菇</v>
          </cell>
          <cell r="F5302" t="str">
            <v>KG</v>
          </cell>
        </row>
        <row r="5303">
          <cell r="B5303" t="str">
            <v>N生香菇(小小)Q</v>
          </cell>
          <cell r="E5303" t="str">
            <v>菇菇中壢</v>
          </cell>
          <cell r="F5303" t="str">
            <v>KG</v>
          </cell>
        </row>
        <row r="5304">
          <cell r="B5304" t="str">
            <v>大黃瓜Q</v>
          </cell>
          <cell r="E5304" t="str">
            <v>台北二市</v>
          </cell>
          <cell r="F5304" t="str">
            <v>KG</v>
          </cell>
        </row>
        <row r="5305">
          <cell r="B5305" t="str">
            <v>紅椒Q</v>
          </cell>
          <cell r="E5305" t="str">
            <v>荃珍</v>
          </cell>
          <cell r="F5305" t="str">
            <v>KG</v>
          </cell>
        </row>
        <row r="5306">
          <cell r="B5306" t="str">
            <v>黃椒Q</v>
          </cell>
          <cell r="E5306" t="str">
            <v>荃珍</v>
          </cell>
          <cell r="F5306" t="str">
            <v>KG</v>
          </cell>
        </row>
        <row r="5307">
          <cell r="B5307" t="str">
            <v>N高麗菜Q</v>
          </cell>
          <cell r="E5307" t="str">
            <v>新北果菜</v>
          </cell>
          <cell r="F5307" t="str">
            <v>KG</v>
          </cell>
        </row>
        <row r="5308">
          <cell r="B5308" t="str">
            <v>N大白菜Q</v>
          </cell>
          <cell r="E5308" t="str">
            <v>新北果菜</v>
          </cell>
          <cell r="F5308" t="str">
            <v>KG</v>
          </cell>
        </row>
        <row r="5309">
          <cell r="B5309" t="str">
            <v>N大芥菜Q</v>
          </cell>
          <cell r="E5309" t="str">
            <v>新北果菜</v>
          </cell>
          <cell r="F5309" t="str">
            <v>KG</v>
          </cell>
        </row>
        <row r="5310">
          <cell r="B5310" t="str">
            <v>N白花菜去頭Q</v>
          </cell>
          <cell r="E5310" t="str">
            <v>新北果菜</v>
          </cell>
          <cell r="F5310" t="str">
            <v>KG</v>
          </cell>
        </row>
        <row r="5311">
          <cell r="B5311" t="str">
            <v>N白蘿蔔Q</v>
          </cell>
          <cell r="E5311" t="str">
            <v>新北果菜</v>
          </cell>
          <cell r="F5311" t="str">
            <v>KG</v>
          </cell>
        </row>
        <row r="5312">
          <cell r="B5312" t="str">
            <v>N芋頭Q</v>
          </cell>
          <cell r="E5312" t="str">
            <v>新北果菜</v>
          </cell>
          <cell r="F5312" t="str">
            <v>KG</v>
          </cell>
        </row>
        <row r="5313">
          <cell r="B5313" t="str">
            <v>N芋頭去皮Q</v>
          </cell>
          <cell r="E5313" t="str">
            <v>新北果菜</v>
          </cell>
          <cell r="F5313" t="str">
            <v>KG</v>
          </cell>
        </row>
        <row r="5314">
          <cell r="B5314" t="str">
            <v>N地瓜(黃Q</v>
          </cell>
          <cell r="E5314" t="str">
            <v>新北果菜</v>
          </cell>
          <cell r="F5314" t="str">
            <v>KG</v>
          </cell>
        </row>
        <row r="5315">
          <cell r="B5315" t="str">
            <v>N苦瓜Q</v>
          </cell>
          <cell r="E5315" t="str">
            <v>新北果菜</v>
          </cell>
          <cell r="F5315" t="str">
            <v>KG</v>
          </cell>
        </row>
        <row r="5316">
          <cell r="B5316" t="str">
            <v>N大蕃茄Q</v>
          </cell>
          <cell r="E5316" t="str">
            <v>新北果菜</v>
          </cell>
          <cell r="F5316" t="str">
            <v>KG</v>
          </cell>
        </row>
        <row r="5317">
          <cell r="B5317" t="str">
            <v>N青木瓜Q</v>
          </cell>
          <cell r="E5317" t="str">
            <v>新北果菜</v>
          </cell>
          <cell r="F5317" t="str">
            <v>KG</v>
          </cell>
        </row>
        <row r="5318">
          <cell r="B5318" t="str">
            <v>N青木瓜去皮Q</v>
          </cell>
          <cell r="E5318" t="str">
            <v>新北果菜</v>
          </cell>
          <cell r="F5318" t="str">
            <v>KG</v>
          </cell>
        </row>
        <row r="5319">
          <cell r="B5319" t="str">
            <v>N結頭菜去梗Q</v>
          </cell>
          <cell r="E5319" t="str">
            <v>新北果菜</v>
          </cell>
          <cell r="F5319" t="str">
            <v>KG</v>
          </cell>
        </row>
        <row r="5320">
          <cell r="B5320" t="str">
            <v>小木耳Q</v>
          </cell>
          <cell r="E5320" t="str">
            <v>台北一市</v>
          </cell>
          <cell r="F5320" t="str">
            <v>KG</v>
          </cell>
        </row>
        <row r="5321">
          <cell r="B5321" t="str">
            <v>大木耳Q</v>
          </cell>
          <cell r="E5321" t="str">
            <v>食惠商行</v>
          </cell>
          <cell r="F5321" t="str">
            <v>KG</v>
          </cell>
        </row>
        <row r="5322">
          <cell r="B5322" t="str">
            <v>大芥菜Q</v>
          </cell>
          <cell r="E5322" t="str">
            <v>荃珍</v>
          </cell>
          <cell r="F5322" t="str">
            <v>KG</v>
          </cell>
        </row>
        <row r="5323">
          <cell r="B5323" t="str">
            <v>N白蘿蔔丁Q</v>
          </cell>
          <cell r="E5323" t="str">
            <v>新北果菜</v>
          </cell>
          <cell r="F5323" t="str">
            <v>KG</v>
          </cell>
        </row>
        <row r="5324">
          <cell r="B5324" t="str">
            <v>N白蘿蔔去皮Q</v>
          </cell>
          <cell r="E5324" t="str">
            <v>新北果菜</v>
          </cell>
          <cell r="F5324" t="str">
            <v>KG</v>
          </cell>
        </row>
        <row r="5325">
          <cell r="B5325" t="str">
            <v>N地瓜Q</v>
          </cell>
          <cell r="E5325" t="str">
            <v>新北果菜</v>
          </cell>
          <cell r="F5325" t="str">
            <v>KG</v>
          </cell>
        </row>
        <row r="5326">
          <cell r="B5326" t="str">
            <v>N地瓜去皮Q</v>
          </cell>
          <cell r="E5326" t="str">
            <v>新北果菜</v>
          </cell>
          <cell r="F5326" t="str">
            <v>KG</v>
          </cell>
        </row>
        <row r="5327">
          <cell r="B5327" t="str">
            <v>N山東白菜Q</v>
          </cell>
          <cell r="E5327" t="str">
            <v>新北果菜</v>
          </cell>
          <cell r="F5327" t="str">
            <v>KG</v>
          </cell>
        </row>
        <row r="5328">
          <cell r="B5328" t="str">
            <v>N青花菜Q</v>
          </cell>
          <cell r="E5328" t="str">
            <v>新北果菜</v>
          </cell>
          <cell r="F5328" t="str">
            <v>KG</v>
          </cell>
        </row>
        <row r="5329">
          <cell r="B5329" t="str">
            <v>N白花菜Q</v>
          </cell>
          <cell r="E5329" t="str">
            <v>新北果菜</v>
          </cell>
          <cell r="F5329" t="str">
            <v>KG</v>
          </cell>
        </row>
        <row r="5330">
          <cell r="B5330" t="str">
            <v>N白花菜切朵Q</v>
          </cell>
          <cell r="E5330" t="str">
            <v>新北果菜</v>
          </cell>
          <cell r="F5330" t="str">
            <v>KG</v>
          </cell>
        </row>
        <row r="5331">
          <cell r="B5331" t="str">
            <v>N白花菜切頭Q</v>
          </cell>
          <cell r="E5331" t="str">
            <v>新北果菜</v>
          </cell>
          <cell r="F5331" t="str">
            <v>KG</v>
          </cell>
        </row>
        <row r="5332">
          <cell r="B5332" t="str">
            <v>N青花菜切頭Q</v>
          </cell>
          <cell r="E5332" t="str">
            <v>新北果菜</v>
          </cell>
          <cell r="F5332" t="str">
            <v>KG</v>
          </cell>
        </row>
        <row r="5333">
          <cell r="B5333" t="str">
            <v>N青花菜切朵Q</v>
          </cell>
          <cell r="E5333" t="str">
            <v>新北果菜</v>
          </cell>
          <cell r="F5333" t="str">
            <v>KG</v>
          </cell>
        </row>
        <row r="5334">
          <cell r="B5334" t="str">
            <v>白蘿蔔丁Q</v>
          </cell>
          <cell r="D5334" t="str">
            <v/>
          </cell>
          <cell r="E5334" t="str">
            <v>荃珍</v>
          </cell>
          <cell r="F5334" t="str">
            <v>KG</v>
          </cell>
        </row>
        <row r="5335">
          <cell r="B5335" t="str">
            <v>N南瓜Q</v>
          </cell>
          <cell r="E5335" t="str">
            <v>新北果菜</v>
          </cell>
          <cell r="F5335" t="str">
            <v>KG</v>
          </cell>
        </row>
        <row r="5336">
          <cell r="B5336" t="str">
            <v>N南瓜去皮Q</v>
          </cell>
          <cell r="E5336" t="str">
            <v>新北果菜</v>
          </cell>
          <cell r="F5336" t="str">
            <v>KG</v>
          </cell>
        </row>
        <row r="5337">
          <cell r="B5337" t="str">
            <v>N南瓜去籽Q</v>
          </cell>
          <cell r="E5337" t="str">
            <v>新北果菜</v>
          </cell>
          <cell r="F5337" t="str">
            <v>KG</v>
          </cell>
        </row>
        <row r="5338">
          <cell r="B5338" t="str">
            <v>青花菜Q</v>
          </cell>
          <cell r="E5338" t="str">
            <v>荃珍</v>
          </cell>
          <cell r="F5338" t="str">
            <v>KG</v>
          </cell>
        </row>
        <row r="5339">
          <cell r="B5339" t="str">
            <v>N小黃瓜Q</v>
          </cell>
          <cell r="E5339" t="str">
            <v>新北果菜</v>
          </cell>
          <cell r="F5339" t="str">
            <v>KG</v>
          </cell>
        </row>
        <row r="5340">
          <cell r="B5340" t="str">
            <v>山東白菜Q</v>
          </cell>
          <cell r="E5340" t="str">
            <v>荃珍</v>
          </cell>
          <cell r="F5340" t="str">
            <v>KG</v>
          </cell>
        </row>
        <row r="5341">
          <cell r="B5341" t="str">
            <v>N扁蒲Q</v>
          </cell>
          <cell r="E5341" t="str">
            <v>新北果菜</v>
          </cell>
          <cell r="F5341" t="str">
            <v>KG</v>
          </cell>
        </row>
        <row r="5342">
          <cell r="B5342" t="str">
            <v>N結頭菜去皮Q</v>
          </cell>
          <cell r="E5342" t="str">
            <v>新北果菜</v>
          </cell>
          <cell r="F5342" t="str">
            <v>KG</v>
          </cell>
        </row>
        <row r="5343">
          <cell r="B5343" t="str">
            <v>黑蠔菇</v>
          </cell>
          <cell r="D5343" t="str">
            <v>1K/包</v>
          </cell>
          <cell r="E5343" t="str">
            <v>萬生科技</v>
          </cell>
          <cell r="F5343" t="str">
            <v>包</v>
          </cell>
        </row>
        <row r="5344">
          <cell r="B5344" t="str">
            <v>珊瑚菇</v>
          </cell>
          <cell r="D5344" t="str">
            <v>2K/包</v>
          </cell>
          <cell r="E5344" t="str">
            <v>萬生科技</v>
          </cell>
          <cell r="F5344" t="str">
            <v>包</v>
          </cell>
        </row>
        <row r="5345">
          <cell r="B5345" t="str">
            <v>N扁蒲去皮Q</v>
          </cell>
          <cell r="E5345" t="str">
            <v>新北果菜</v>
          </cell>
          <cell r="F5345" t="str">
            <v>KG</v>
          </cell>
        </row>
        <row r="5346">
          <cell r="B5346" t="str">
            <v>N大黃瓜Q</v>
          </cell>
          <cell r="E5346" t="str">
            <v>新北果菜</v>
          </cell>
          <cell r="F5346" t="str">
            <v>KG</v>
          </cell>
        </row>
        <row r="5347">
          <cell r="B5347" t="str">
            <v>N大黃瓜去皮Q</v>
          </cell>
          <cell r="E5347" t="str">
            <v>新北果菜</v>
          </cell>
          <cell r="F5347" t="str">
            <v>KG</v>
          </cell>
        </row>
        <row r="5348">
          <cell r="B5348" t="str">
            <v>N洋蔥Q</v>
          </cell>
          <cell r="E5348" t="str">
            <v>台北一市</v>
          </cell>
          <cell r="F5348" t="str">
            <v>KG</v>
          </cell>
        </row>
        <row r="5349">
          <cell r="B5349" t="str">
            <v>杏鮑菇A-Q</v>
          </cell>
          <cell r="E5349" t="str">
            <v>萬生科技</v>
          </cell>
          <cell r="F5349" t="str">
            <v>KG</v>
          </cell>
        </row>
        <row r="5350">
          <cell r="B5350" t="str">
            <v>牛蒡Q</v>
          </cell>
          <cell r="E5350" t="str">
            <v>現購雨宸</v>
          </cell>
          <cell r="F5350" t="str">
            <v>KG</v>
          </cell>
        </row>
        <row r="5351">
          <cell r="B5351" t="str">
            <v>N茄子Q</v>
          </cell>
          <cell r="E5351" t="str">
            <v>新北果菜</v>
          </cell>
          <cell r="F5351" t="str">
            <v>KG</v>
          </cell>
        </row>
        <row r="5352">
          <cell r="B5352" t="str">
            <v>N青椒Q</v>
          </cell>
          <cell r="E5352" t="str">
            <v>新北果菜</v>
          </cell>
          <cell r="F5352" t="str">
            <v>KG</v>
          </cell>
        </row>
        <row r="5353">
          <cell r="B5353" t="str">
            <v>N絲瓜Q</v>
          </cell>
          <cell r="E5353" t="str">
            <v>新北果菜</v>
          </cell>
          <cell r="F5353" t="str">
            <v>KG</v>
          </cell>
        </row>
        <row r="5354">
          <cell r="B5354" t="str">
            <v>N絲瓜去皮Q</v>
          </cell>
          <cell r="E5354" t="str">
            <v>新北果菜</v>
          </cell>
          <cell r="F5354" t="str">
            <v>KG</v>
          </cell>
        </row>
        <row r="5355">
          <cell r="B5355" t="str">
            <v>N紅椒Q</v>
          </cell>
          <cell r="E5355" t="str">
            <v>新北果菜</v>
          </cell>
          <cell r="F5355" t="str">
            <v>KG</v>
          </cell>
        </row>
        <row r="5356">
          <cell r="B5356" t="str">
            <v>N黃椒Q</v>
          </cell>
          <cell r="E5356" t="str">
            <v>新北果菜</v>
          </cell>
          <cell r="F5356" t="str">
            <v>KG</v>
          </cell>
        </row>
        <row r="5357">
          <cell r="B5357" t="str">
            <v>N長豆Q</v>
          </cell>
          <cell r="E5357" t="str">
            <v>新北果菜</v>
          </cell>
          <cell r="F5357" t="str">
            <v>KG</v>
          </cell>
        </row>
        <row r="5358">
          <cell r="B5358" t="str">
            <v>地瓜(黃Q</v>
          </cell>
          <cell r="D5358" t="str">
            <v/>
          </cell>
          <cell r="E5358" t="str">
            <v>台北二市</v>
          </cell>
          <cell r="F5358" t="str">
            <v>KG</v>
          </cell>
        </row>
        <row r="5359">
          <cell r="B5359" t="str">
            <v>地瓜(紅Q</v>
          </cell>
          <cell r="E5359" t="str">
            <v>台北二市</v>
          </cell>
          <cell r="F5359" t="str">
            <v>KG</v>
          </cell>
        </row>
        <row r="5360">
          <cell r="B5360" t="str">
            <v>地瓜去皮Q</v>
          </cell>
          <cell r="D5360" t="str">
            <v/>
          </cell>
          <cell r="E5360" t="str">
            <v>台北二市</v>
          </cell>
          <cell r="F5360" t="str">
            <v>KG</v>
          </cell>
        </row>
        <row r="5361">
          <cell r="B5361" t="str">
            <v>小黃瓜Q</v>
          </cell>
          <cell r="E5361" t="str">
            <v>台北二市</v>
          </cell>
          <cell r="F5361" t="str">
            <v>KG</v>
          </cell>
        </row>
        <row r="5362">
          <cell r="B5362" t="str">
            <v>西芹Q</v>
          </cell>
          <cell r="D5362" t="str">
            <v/>
          </cell>
          <cell r="E5362" t="str">
            <v>良朋</v>
          </cell>
          <cell r="F5362" t="str">
            <v>KG</v>
          </cell>
        </row>
        <row r="5363">
          <cell r="B5363" t="str">
            <v>牛蒡Q</v>
          </cell>
          <cell r="D5363" t="str">
            <v/>
          </cell>
          <cell r="E5363" t="str">
            <v>良朋</v>
          </cell>
          <cell r="F5363" t="str">
            <v>KG</v>
          </cell>
        </row>
        <row r="5364">
          <cell r="B5364" t="str">
            <v>生香菇(小小)Q</v>
          </cell>
          <cell r="E5364" t="str">
            <v>荃珍</v>
          </cell>
          <cell r="F5364" t="str">
            <v>KG</v>
          </cell>
        </row>
        <row r="5365">
          <cell r="B5365" t="str">
            <v>生香菇(中)Q</v>
          </cell>
          <cell r="E5365" t="str">
            <v>荃珍</v>
          </cell>
          <cell r="F5365" t="str">
            <v>KG</v>
          </cell>
        </row>
        <row r="5366">
          <cell r="B5366" t="str">
            <v>生香菇(大)Q</v>
          </cell>
          <cell r="E5366" t="str">
            <v>荃珍</v>
          </cell>
          <cell r="F5366" t="str">
            <v>KG</v>
          </cell>
        </row>
        <row r="5367">
          <cell r="B5367" t="str">
            <v>黑蠔菇Q</v>
          </cell>
          <cell r="D5367" t="str">
            <v>2K/包</v>
          </cell>
          <cell r="E5367" t="str">
            <v>萬生科技</v>
          </cell>
          <cell r="F5367" t="str">
            <v>包</v>
          </cell>
        </row>
        <row r="5368">
          <cell r="B5368" t="str">
            <v>N洋蔥Q</v>
          </cell>
          <cell r="D5368" t="str">
            <v>生鮮</v>
          </cell>
          <cell r="E5368" t="str">
            <v>合豐</v>
          </cell>
          <cell r="F5368" t="str">
            <v>KG</v>
          </cell>
        </row>
        <row r="5369">
          <cell r="B5369" t="str">
            <v>馬鈴薯去皮Q</v>
          </cell>
          <cell r="E5369" t="str">
            <v>台北二市</v>
          </cell>
          <cell r="F5369" t="str">
            <v>KG</v>
          </cell>
        </row>
        <row r="5370">
          <cell r="B5370" t="str">
            <v>香菜Q</v>
          </cell>
          <cell r="D5370" t="str">
            <v/>
          </cell>
          <cell r="E5370" t="str">
            <v>良朋</v>
          </cell>
          <cell r="F5370" t="str">
            <v>KG</v>
          </cell>
        </row>
        <row r="5371">
          <cell r="B5371" t="str">
            <v>大蕃茄Q</v>
          </cell>
          <cell r="E5371" t="str">
            <v>台北二市</v>
          </cell>
          <cell r="F5371" t="str">
            <v>KG</v>
          </cell>
        </row>
        <row r="5372">
          <cell r="B5372" t="str">
            <v>芋頭小丁Q</v>
          </cell>
          <cell r="D5372" t="str">
            <v>生鮮</v>
          </cell>
          <cell r="E5372" t="str">
            <v>良朋</v>
          </cell>
          <cell r="F5372" t="str">
            <v>KG</v>
          </cell>
        </row>
        <row r="5373">
          <cell r="B5373" t="str">
            <v>N紅莧菜(產</v>
          </cell>
          <cell r="E5373" t="str">
            <v>台北一市</v>
          </cell>
          <cell r="F5373" t="str">
            <v>KG</v>
          </cell>
        </row>
        <row r="5374">
          <cell r="B5374" t="str">
            <v>N白莧菜(產</v>
          </cell>
          <cell r="E5374" t="str">
            <v>台北一市</v>
          </cell>
          <cell r="F5374" t="str">
            <v>KG</v>
          </cell>
        </row>
        <row r="5375">
          <cell r="B5375" t="str">
            <v>西芹(產</v>
          </cell>
          <cell r="E5375" t="str">
            <v>合豐</v>
          </cell>
          <cell r="F5375" t="str">
            <v>KG</v>
          </cell>
        </row>
        <row r="5376">
          <cell r="B5376" t="str">
            <v>N青松菜(產</v>
          </cell>
          <cell r="E5376" t="str">
            <v>巨昌/宏</v>
          </cell>
          <cell r="F5376" t="str">
            <v>KG</v>
          </cell>
        </row>
        <row r="5377">
          <cell r="B5377" t="str">
            <v>N小白菜(產</v>
          </cell>
          <cell r="E5377" t="str">
            <v>巨昌/宏</v>
          </cell>
          <cell r="F5377" t="str">
            <v>KG</v>
          </cell>
        </row>
        <row r="5378">
          <cell r="B5378" t="str">
            <v>N小松菜(產</v>
          </cell>
          <cell r="E5378" t="str">
            <v>巨昌/宏</v>
          </cell>
          <cell r="F5378" t="str">
            <v>KG</v>
          </cell>
        </row>
        <row r="5379">
          <cell r="B5379" t="str">
            <v>N紅莧菜(產</v>
          </cell>
          <cell r="E5379" t="str">
            <v>巨昌/宏</v>
          </cell>
          <cell r="F5379" t="str">
            <v>KG</v>
          </cell>
        </row>
        <row r="5380">
          <cell r="B5380" t="str">
            <v>N白莧菜(產</v>
          </cell>
          <cell r="E5380" t="str">
            <v>巨昌/宏</v>
          </cell>
          <cell r="F5380" t="str">
            <v>KG</v>
          </cell>
        </row>
        <row r="5381">
          <cell r="B5381" t="str">
            <v>N野山菊(產</v>
          </cell>
          <cell r="E5381" t="str">
            <v>巨昌/宏</v>
          </cell>
          <cell r="F5381" t="str">
            <v>KG</v>
          </cell>
        </row>
        <row r="5382">
          <cell r="B5382" t="str">
            <v>N菠菜(產</v>
          </cell>
          <cell r="E5382" t="str">
            <v>巨昌/宏</v>
          </cell>
          <cell r="F5382" t="str">
            <v>KG</v>
          </cell>
        </row>
        <row r="5383">
          <cell r="B5383" t="str">
            <v>N青菜(產</v>
          </cell>
          <cell r="E5383" t="str">
            <v>巨昌/宏</v>
          </cell>
          <cell r="F5383" t="str">
            <v>KG</v>
          </cell>
        </row>
        <row r="5384">
          <cell r="B5384" t="str">
            <v>紅蘿蔔(產</v>
          </cell>
          <cell r="E5384" t="str">
            <v>台北一市</v>
          </cell>
          <cell r="F5384" t="str">
            <v>KG</v>
          </cell>
        </row>
        <row r="5385">
          <cell r="B5385" t="str">
            <v>地瓜(產</v>
          </cell>
          <cell r="E5385" t="str">
            <v>台北一市</v>
          </cell>
          <cell r="F5385" t="str">
            <v>KG</v>
          </cell>
        </row>
        <row r="5386">
          <cell r="B5386" t="str">
            <v>地瓜去皮(產</v>
          </cell>
          <cell r="E5386" t="str">
            <v>良朋</v>
          </cell>
          <cell r="F5386" t="str">
            <v>KG</v>
          </cell>
        </row>
        <row r="5387">
          <cell r="B5387" t="str">
            <v>地瓜切丁(產</v>
          </cell>
          <cell r="E5387" t="str">
            <v>良朋</v>
          </cell>
          <cell r="F5387" t="str">
            <v>KG</v>
          </cell>
        </row>
        <row r="5388">
          <cell r="B5388" t="str">
            <v>地瓜(產</v>
          </cell>
          <cell r="E5388" t="str">
            <v>荃珍</v>
          </cell>
          <cell r="F5388" t="str">
            <v>KG</v>
          </cell>
        </row>
        <row r="5389">
          <cell r="B5389" t="str">
            <v>地瓜(產</v>
          </cell>
          <cell r="E5389" t="str">
            <v>良朋</v>
          </cell>
          <cell r="F5389" t="str">
            <v>KG</v>
          </cell>
        </row>
        <row r="5390">
          <cell r="B5390" t="str">
            <v>蚵白菜(產</v>
          </cell>
          <cell r="E5390" t="str">
            <v>宏圃安</v>
          </cell>
          <cell r="F5390" t="str">
            <v>KG</v>
          </cell>
        </row>
        <row r="5391">
          <cell r="B5391" t="str">
            <v>青江菜(產</v>
          </cell>
          <cell r="E5391" t="str">
            <v>宏圃安</v>
          </cell>
          <cell r="F5391" t="str">
            <v>KG</v>
          </cell>
        </row>
        <row r="5392">
          <cell r="B5392" t="str">
            <v>蚵白菜(產</v>
          </cell>
          <cell r="E5392" t="str">
            <v>宏圃新</v>
          </cell>
          <cell r="F5392" t="str">
            <v>KG</v>
          </cell>
        </row>
        <row r="5393">
          <cell r="B5393" t="str">
            <v>菠菜(產</v>
          </cell>
          <cell r="E5393" t="str">
            <v>宏圃新</v>
          </cell>
          <cell r="F5393" t="str">
            <v>KG</v>
          </cell>
        </row>
        <row r="5394">
          <cell r="B5394" t="str">
            <v>菠菜(產</v>
          </cell>
          <cell r="E5394" t="str">
            <v>宏圃安</v>
          </cell>
          <cell r="F5394" t="str">
            <v>KG</v>
          </cell>
        </row>
        <row r="5395">
          <cell r="B5395" t="str">
            <v>青江菜(產</v>
          </cell>
          <cell r="E5395" t="str">
            <v>宏圃新</v>
          </cell>
          <cell r="F5395" t="str">
            <v>KG</v>
          </cell>
        </row>
        <row r="5396">
          <cell r="B5396" t="str">
            <v>小松菜(產</v>
          </cell>
          <cell r="E5396" t="str">
            <v>宏圃新</v>
          </cell>
          <cell r="F5396" t="str">
            <v>KG</v>
          </cell>
        </row>
        <row r="5397">
          <cell r="B5397" t="str">
            <v>小松菜(產</v>
          </cell>
          <cell r="E5397" t="str">
            <v>宏圃安</v>
          </cell>
          <cell r="F5397" t="str">
            <v>KG</v>
          </cell>
        </row>
        <row r="5398">
          <cell r="B5398" t="str">
            <v>紅椒(產</v>
          </cell>
          <cell r="E5398" t="str">
            <v>良朋</v>
          </cell>
          <cell r="F5398" t="str">
            <v>KG</v>
          </cell>
        </row>
        <row r="5399">
          <cell r="B5399" t="str">
            <v>老薑(產履</v>
          </cell>
          <cell r="D5399" t="str">
            <v>300G/包</v>
          </cell>
          <cell r="E5399" t="str">
            <v>現購王哥</v>
          </cell>
          <cell r="F5399" t="str">
            <v>包</v>
          </cell>
        </row>
        <row r="5400">
          <cell r="B5400" t="str">
            <v>紅蘿蔔(產</v>
          </cell>
          <cell r="D5400" t="str">
            <v>生鮮</v>
          </cell>
          <cell r="E5400" t="str">
            <v>良朋</v>
          </cell>
          <cell r="F5400" t="str">
            <v>KG</v>
          </cell>
        </row>
        <row r="5401">
          <cell r="B5401" t="str">
            <v>紅蘿蔔絲(產</v>
          </cell>
          <cell r="D5401" t="str">
            <v>生鮮</v>
          </cell>
          <cell r="E5401" t="str">
            <v>良朋</v>
          </cell>
          <cell r="F5401" t="str">
            <v>KG</v>
          </cell>
        </row>
        <row r="5402">
          <cell r="B5402" t="str">
            <v>紅蘿蔔丁(產</v>
          </cell>
          <cell r="D5402" t="str">
            <v>生鮮</v>
          </cell>
          <cell r="E5402" t="str">
            <v>良朋</v>
          </cell>
          <cell r="F5402" t="str">
            <v>KG</v>
          </cell>
        </row>
        <row r="5403">
          <cell r="B5403" t="str">
            <v>紅蘿蔔片(產</v>
          </cell>
          <cell r="D5403" t="str">
            <v>生鮮</v>
          </cell>
          <cell r="E5403" t="str">
            <v>良朋</v>
          </cell>
          <cell r="F5403" t="str">
            <v>KG</v>
          </cell>
        </row>
        <row r="5404">
          <cell r="B5404" t="str">
            <v>冬瓜(產</v>
          </cell>
          <cell r="E5404" t="str">
            <v>台北一市</v>
          </cell>
          <cell r="F5404" t="str">
            <v>KG</v>
          </cell>
        </row>
        <row r="5405">
          <cell r="B5405" t="str">
            <v>地瓜切小丁(產</v>
          </cell>
          <cell r="D5405" t="str">
            <v>1*1</v>
          </cell>
          <cell r="E5405" t="str">
            <v>良朋</v>
          </cell>
          <cell r="F5405" t="str">
            <v>KG</v>
          </cell>
        </row>
        <row r="5406">
          <cell r="B5406" t="str">
            <v>紅蘿蔔大丁(產</v>
          </cell>
          <cell r="D5406" t="str">
            <v/>
          </cell>
          <cell r="E5406" t="str">
            <v>良朋</v>
          </cell>
          <cell r="F5406" t="str">
            <v>KG</v>
          </cell>
        </row>
        <row r="5407">
          <cell r="B5407" t="str">
            <v>紅蘿蔔小丁(產</v>
          </cell>
          <cell r="D5407" t="str">
            <v/>
          </cell>
          <cell r="E5407" t="str">
            <v>良朋</v>
          </cell>
          <cell r="F5407" t="str">
            <v>KG</v>
          </cell>
        </row>
        <row r="5408">
          <cell r="B5408" t="str">
            <v>N毛豆仁(有機</v>
          </cell>
          <cell r="D5408" t="str">
            <v>1KG/冷凍</v>
          </cell>
          <cell r="E5408" t="str">
            <v>宇佃興</v>
          </cell>
          <cell r="F5408" t="str">
            <v>包</v>
          </cell>
        </row>
        <row r="5409">
          <cell r="B5409" t="str">
            <v>玉米粒(生鮮</v>
          </cell>
          <cell r="D5409" t="str">
            <v>生鮮</v>
          </cell>
          <cell r="E5409" t="str">
            <v>現購雨宸</v>
          </cell>
          <cell r="F5409" t="str">
            <v>KG</v>
          </cell>
        </row>
        <row r="5410">
          <cell r="B5410" t="str">
            <v>青豆仁1K</v>
          </cell>
          <cell r="E5410" t="str">
            <v>聯宏</v>
          </cell>
          <cell r="F5410" t="str">
            <v>包</v>
          </cell>
        </row>
        <row r="5411">
          <cell r="B5411" t="str">
            <v>N四季豆(冷凍</v>
          </cell>
          <cell r="C5411" t="str">
            <v>首饌食品有限公司</v>
          </cell>
          <cell r="E5411" t="str">
            <v>首饌</v>
          </cell>
          <cell r="F5411" t="str">
            <v>KG</v>
          </cell>
        </row>
        <row r="5412">
          <cell r="B5412" t="str">
            <v>馬鈴薯小丁(冷</v>
          </cell>
          <cell r="E5412" t="str">
            <v>聯宏</v>
          </cell>
          <cell r="F5412" t="str">
            <v>包</v>
          </cell>
        </row>
        <row r="5413">
          <cell r="B5413" t="str">
            <v>紅蘿蔔小丁(包</v>
          </cell>
          <cell r="E5413" t="str">
            <v>聯宏</v>
          </cell>
          <cell r="F5413" t="str">
            <v>包</v>
          </cell>
        </row>
        <row r="5414">
          <cell r="B5414" t="str">
            <v>紅蘿蔔小丁(冷</v>
          </cell>
          <cell r="E5414" t="str">
            <v>聯宏</v>
          </cell>
          <cell r="F5414" t="str">
            <v>KG</v>
          </cell>
        </row>
        <row r="5415">
          <cell r="B5415" t="str">
            <v>四季豆(冷凍</v>
          </cell>
          <cell r="E5415" t="str">
            <v>味鴻</v>
          </cell>
          <cell r="F5415" t="str">
            <v>KG</v>
          </cell>
        </row>
        <row r="5416">
          <cell r="B5416" t="str">
            <v>甜豆(冷</v>
          </cell>
          <cell r="E5416" t="str">
            <v>聯宏</v>
          </cell>
          <cell r="F5416" t="str">
            <v>KG</v>
          </cell>
        </row>
        <row r="5417">
          <cell r="B5417" t="str">
            <v>芋頭小丁(冷凍</v>
          </cell>
          <cell r="C5417" t="str">
            <v>嘉鹿果菜生產合作社</v>
          </cell>
          <cell r="D5417" t="str">
            <v>1k/包</v>
          </cell>
          <cell r="E5417" t="str">
            <v>嘉鹿</v>
          </cell>
          <cell r="F5417" t="str">
            <v>KG</v>
          </cell>
        </row>
        <row r="5418">
          <cell r="B5418" t="str">
            <v>N四季豆(冷凍</v>
          </cell>
          <cell r="E5418" t="str">
            <v>聯宏</v>
          </cell>
          <cell r="F5418" t="str">
            <v>KG</v>
          </cell>
        </row>
        <row r="5419">
          <cell r="B5419" t="str">
            <v>青豆仁1K</v>
          </cell>
          <cell r="C5419" t="str">
            <v>嘉鹿果菜生產合作社</v>
          </cell>
          <cell r="E5419" t="str">
            <v>嘉鹿</v>
          </cell>
          <cell r="F5419" t="str">
            <v>包</v>
          </cell>
        </row>
        <row r="5420">
          <cell r="B5420" t="str">
            <v>四季豆(冷凍Q</v>
          </cell>
          <cell r="E5420" t="str">
            <v>嘉鹿</v>
          </cell>
          <cell r="F5420" t="str">
            <v>KG</v>
          </cell>
        </row>
        <row r="5421">
          <cell r="B5421" t="str">
            <v>N四季豆Q</v>
          </cell>
          <cell r="D5421" t="str">
            <v>10k/箱</v>
          </cell>
          <cell r="E5421" t="str">
            <v>巨富</v>
          </cell>
          <cell r="F5421" t="str">
            <v>KG</v>
          </cell>
        </row>
        <row r="5422">
          <cell r="B5422" t="str">
            <v>芋頭塊Q</v>
          </cell>
          <cell r="E5422" t="str">
            <v>嘉鹿</v>
          </cell>
          <cell r="F5422" t="str">
            <v>KG</v>
          </cell>
        </row>
        <row r="5423">
          <cell r="B5423" t="str">
            <v>四季豆(冷凍產</v>
          </cell>
          <cell r="E5423" t="str">
            <v>巨富</v>
          </cell>
          <cell r="F5423" t="str">
            <v>KG</v>
          </cell>
        </row>
        <row r="5424">
          <cell r="B5424" t="str">
            <v>皇帝豆(冷凍Q</v>
          </cell>
          <cell r="D5424" t="str">
            <v>1k*15包</v>
          </cell>
          <cell r="E5424" t="str">
            <v>嘉鹿</v>
          </cell>
          <cell r="F5424" t="str">
            <v>包</v>
          </cell>
        </row>
        <row r="5425">
          <cell r="B5425" t="str">
            <v>青花菜(冷凍</v>
          </cell>
          <cell r="C5425" t="str">
            <v>富士鮮品股份有限公司</v>
          </cell>
          <cell r="E5425" t="str">
            <v>首饌</v>
          </cell>
          <cell r="F5425" t="str">
            <v>KG</v>
          </cell>
          <cell r="H5425" t="str">
            <v>CAS台灣優良農產品</v>
          </cell>
          <cell r="I5425" t="str">
            <v>123704</v>
          </cell>
        </row>
        <row r="5426">
          <cell r="B5426" t="str">
            <v>N敏豆(冷凍</v>
          </cell>
          <cell r="C5426" t="str">
            <v>首饌食品有限公司</v>
          </cell>
          <cell r="E5426" t="str">
            <v>首饌</v>
          </cell>
          <cell r="F5426" t="str">
            <v>KG</v>
          </cell>
        </row>
        <row r="5427">
          <cell r="B5427" t="str">
            <v>N長豆</v>
          </cell>
          <cell r="C5427" t="str">
            <v>台北市第一果菜批發市場</v>
          </cell>
          <cell r="E5427" t="str">
            <v>台北一市</v>
          </cell>
          <cell r="F5427" t="str">
            <v>KG</v>
          </cell>
        </row>
        <row r="5428">
          <cell r="B5428" t="str">
            <v>長豆(冷凍</v>
          </cell>
          <cell r="C5428" t="str">
            <v>嘉鹿果菜生產合作社</v>
          </cell>
          <cell r="D5428" t="str">
            <v>冷凍</v>
          </cell>
          <cell r="E5428" t="str">
            <v>嘉鹿</v>
          </cell>
          <cell r="F5428" t="str">
            <v>KG</v>
          </cell>
        </row>
        <row r="5429">
          <cell r="B5429" t="str">
            <v>N豌豆莢</v>
          </cell>
          <cell r="D5429" t="str">
            <v>生鮮</v>
          </cell>
          <cell r="E5429" t="str">
            <v>台北一市</v>
          </cell>
          <cell r="F5429" t="str">
            <v>KG</v>
          </cell>
        </row>
        <row r="5430">
          <cell r="B5430" t="str">
            <v>白花菜(冷凍</v>
          </cell>
          <cell r="C5430" t="str">
            <v>富士鮮品股份有限公司</v>
          </cell>
          <cell r="D5430" t="str">
            <v>12k/件</v>
          </cell>
          <cell r="E5430" t="str">
            <v>首饌</v>
          </cell>
          <cell r="F5430" t="str">
            <v>KG</v>
          </cell>
          <cell r="H5430" t="str">
            <v>CAS台灣優良農產品</v>
          </cell>
          <cell r="I5430" t="str">
            <v>123705</v>
          </cell>
        </row>
        <row r="5431">
          <cell r="B5431" t="str">
            <v>白花菜(冷凍</v>
          </cell>
          <cell r="E5431" t="str">
            <v>味鴻</v>
          </cell>
          <cell r="F5431" t="str">
            <v>KG</v>
          </cell>
        </row>
        <row r="5432">
          <cell r="B5432" t="str">
            <v>N玉米筍(冷凍</v>
          </cell>
          <cell r="E5432" t="str">
            <v>聯宏</v>
          </cell>
          <cell r="F5432" t="str">
            <v>KG</v>
          </cell>
        </row>
        <row r="5433">
          <cell r="B5433" t="str">
            <v>芋頭中丁(冷凍</v>
          </cell>
          <cell r="D5433" t="str">
            <v>1k/包</v>
          </cell>
          <cell r="E5433" t="str">
            <v>祥亮</v>
          </cell>
          <cell r="F5433" t="str">
            <v>包</v>
          </cell>
        </row>
        <row r="5434">
          <cell r="B5434" t="str">
            <v>芋頭小丁(冷凍</v>
          </cell>
          <cell r="E5434" t="str">
            <v>聯宏</v>
          </cell>
          <cell r="F5434" t="str">
            <v>KG</v>
          </cell>
        </row>
        <row r="5435">
          <cell r="B5435" t="str">
            <v>芋頭大丁(冷凍</v>
          </cell>
          <cell r="D5435" t="str">
            <v>3k/包</v>
          </cell>
          <cell r="E5435" t="str">
            <v>駿揚</v>
          </cell>
          <cell r="F5435" t="str">
            <v>KG</v>
          </cell>
        </row>
        <row r="5436">
          <cell r="B5436" t="str">
            <v>N芋頭大丁</v>
          </cell>
          <cell r="C5436" t="str">
            <v>首饌食品有限公司</v>
          </cell>
          <cell r="D5436" t="str">
            <v>3K/包</v>
          </cell>
          <cell r="E5436" t="str">
            <v>首饌</v>
          </cell>
          <cell r="F5436" t="str">
            <v>KG</v>
          </cell>
        </row>
        <row r="5437">
          <cell r="B5437" t="str">
            <v>N芋頭小丁</v>
          </cell>
          <cell r="C5437" t="str">
            <v>首饌食品有限公司</v>
          </cell>
          <cell r="D5437" t="str">
            <v>1k/包</v>
          </cell>
          <cell r="E5437" t="str">
            <v>首饌</v>
          </cell>
          <cell r="F5437" t="str">
            <v>KG</v>
          </cell>
        </row>
        <row r="5438">
          <cell r="B5438" t="str">
            <v>N毛豆仁</v>
          </cell>
          <cell r="C5438" t="str">
            <v>首饌食品有限公司</v>
          </cell>
          <cell r="D5438" t="str">
            <v>15k/箱</v>
          </cell>
          <cell r="E5438" t="str">
            <v>首饌</v>
          </cell>
          <cell r="F5438" t="str">
            <v>KG</v>
          </cell>
        </row>
        <row r="5439">
          <cell r="B5439" t="str">
            <v>毛豆仁</v>
          </cell>
          <cell r="E5439" t="str">
            <v>聯宏</v>
          </cell>
          <cell r="F5439" t="str">
            <v>KG</v>
          </cell>
        </row>
        <row r="5440">
          <cell r="B5440" t="str">
            <v>毛豆仁1K</v>
          </cell>
          <cell r="E5440" t="str">
            <v>聯宏</v>
          </cell>
          <cell r="F5440" t="str">
            <v>包</v>
          </cell>
        </row>
        <row r="5441">
          <cell r="B5441" t="str">
            <v>中華芋心(台灣</v>
          </cell>
          <cell r="E5441" t="str">
            <v>駿揚</v>
          </cell>
          <cell r="F5441" t="str">
            <v>KG</v>
          </cell>
        </row>
        <row r="5442">
          <cell r="B5442" t="str">
            <v>N毛豆仁片</v>
          </cell>
          <cell r="E5442" t="str">
            <v>味鴻</v>
          </cell>
          <cell r="F5442" t="str">
            <v>KG</v>
          </cell>
        </row>
        <row r="5443">
          <cell r="B5443" t="str">
            <v>四色丁(冷凍</v>
          </cell>
          <cell r="E5443" t="str">
            <v>聯宏</v>
          </cell>
          <cell r="F5443" t="str">
            <v>KG</v>
          </cell>
        </row>
        <row r="5444">
          <cell r="B5444" t="str">
            <v>三色丁</v>
          </cell>
          <cell r="D5444" t="str">
            <v>非基改</v>
          </cell>
          <cell r="E5444" t="str">
            <v>聯宏</v>
          </cell>
          <cell r="F5444" t="str">
            <v>KG</v>
          </cell>
        </row>
        <row r="5445">
          <cell r="B5445" t="str">
            <v>三色丁1K</v>
          </cell>
          <cell r="D5445" t="str">
            <v>非基改</v>
          </cell>
          <cell r="E5445" t="str">
            <v>聯宏</v>
          </cell>
          <cell r="F5445" t="str">
            <v>包</v>
          </cell>
        </row>
        <row r="5446">
          <cell r="B5446" t="str">
            <v>四色丁1K</v>
          </cell>
          <cell r="E5446" t="str">
            <v>聯宏</v>
          </cell>
          <cell r="F5446" t="str">
            <v>包</v>
          </cell>
        </row>
        <row r="5447">
          <cell r="B5447" t="str">
            <v>四色丁</v>
          </cell>
          <cell r="E5447" t="str">
            <v>聯宏</v>
          </cell>
          <cell r="F5447" t="str">
            <v>KG</v>
          </cell>
        </row>
        <row r="5448">
          <cell r="B5448" t="str">
            <v>三色丁CAS</v>
          </cell>
          <cell r="C5448" t="str">
            <v>富士鮮品股份有限公司</v>
          </cell>
          <cell r="D5448" t="str">
            <v>非基改</v>
          </cell>
          <cell r="E5448" t="str">
            <v>首饌</v>
          </cell>
          <cell r="F5448" t="str">
            <v>KG</v>
          </cell>
          <cell r="H5448" t="str">
            <v>CAS台灣優良農產品</v>
          </cell>
          <cell r="I5448" t="str">
            <v>123706</v>
          </cell>
        </row>
        <row r="5449">
          <cell r="B5449" t="str">
            <v>青豆仁(冷凍</v>
          </cell>
          <cell r="D5449" t="str">
            <v>15K/件</v>
          </cell>
          <cell r="E5449" t="str">
            <v>聯宏</v>
          </cell>
          <cell r="F5449" t="str">
            <v>KG</v>
          </cell>
        </row>
        <row r="5450">
          <cell r="B5450" t="str">
            <v>青豆仁1K</v>
          </cell>
          <cell r="E5450" t="str">
            <v>祥亮</v>
          </cell>
          <cell r="F5450" t="str">
            <v>包</v>
          </cell>
        </row>
        <row r="5451">
          <cell r="B5451" t="str">
            <v>三色丁CAS</v>
          </cell>
          <cell r="C5451" t="str">
            <v>嘉鹿果菜生產合作社</v>
          </cell>
          <cell r="D5451" t="str">
            <v>非基改</v>
          </cell>
          <cell r="E5451" t="str">
            <v>嘉鹿</v>
          </cell>
          <cell r="F5451" t="str">
            <v>KG</v>
          </cell>
          <cell r="H5451" t="str">
            <v>CAS台灣優良農產品</v>
          </cell>
          <cell r="I5451" t="str">
            <v>120502</v>
          </cell>
        </row>
        <row r="5452">
          <cell r="B5452" t="str">
            <v>毛豆仁</v>
          </cell>
          <cell r="E5452" t="str">
            <v>祥亮</v>
          </cell>
          <cell r="F5452" t="str">
            <v>KG</v>
          </cell>
        </row>
        <row r="5453">
          <cell r="B5453" t="str">
            <v>N毛豆仁片</v>
          </cell>
          <cell r="D5453" t="str">
            <v>冷凍</v>
          </cell>
          <cell r="E5453" t="str">
            <v>聯宏</v>
          </cell>
          <cell r="F5453" t="str">
            <v>KG</v>
          </cell>
        </row>
        <row r="5454">
          <cell r="B5454" t="str">
            <v>毛豆莢(冷凍</v>
          </cell>
          <cell r="D5454" t="str">
            <v>冷凍</v>
          </cell>
          <cell r="E5454" t="str">
            <v>聯宏</v>
          </cell>
          <cell r="F5454" t="str">
            <v>KG</v>
          </cell>
        </row>
        <row r="5455">
          <cell r="B5455" t="str">
            <v>冷凍碎栗仁</v>
          </cell>
          <cell r="E5455" t="str">
            <v>億裕峰有</v>
          </cell>
          <cell r="F5455" t="str">
            <v>KG</v>
          </cell>
        </row>
        <row r="5456">
          <cell r="B5456" t="str">
            <v>毛豆仁CAS(禎</v>
          </cell>
          <cell r="C5456" t="str">
            <v>禎祥食品工業股份有限公司</v>
          </cell>
          <cell r="D5456" t="str">
            <v>冷凍</v>
          </cell>
          <cell r="E5456" t="str">
            <v>祥亮</v>
          </cell>
          <cell r="F5456" t="str">
            <v>KG</v>
          </cell>
          <cell r="H5456" t="str">
            <v>CAS台灣優良農產品</v>
          </cell>
          <cell r="I5456" t="str">
            <v>020829</v>
          </cell>
        </row>
        <row r="5457">
          <cell r="B5457" t="str">
            <v>N四季豆</v>
          </cell>
          <cell r="D5457" t="str">
            <v>生鮮</v>
          </cell>
          <cell r="E5457" t="str">
            <v>良朋</v>
          </cell>
          <cell r="F5457" t="str">
            <v>KG</v>
          </cell>
        </row>
        <row r="5458">
          <cell r="B5458" t="str">
            <v>毛豆仁(產</v>
          </cell>
          <cell r="C5458" t="str">
            <v>豐誠冷凍食品有限公司</v>
          </cell>
          <cell r="E5458" t="str">
            <v>巨富</v>
          </cell>
          <cell r="F5458" t="str">
            <v>KG</v>
          </cell>
        </row>
        <row r="5459">
          <cell r="B5459" t="str">
            <v>紅蘿蔔小丁CAS</v>
          </cell>
          <cell r="C5459" t="str">
            <v>保證責任雲林縣山內聯合社區合作農場</v>
          </cell>
          <cell r="D5459" t="str">
            <v>冷凍</v>
          </cell>
          <cell r="E5459" t="str">
            <v>祥亮</v>
          </cell>
          <cell r="F5459" t="str">
            <v>KG</v>
          </cell>
          <cell r="H5459" t="str">
            <v>CAS台灣優良農產品</v>
          </cell>
          <cell r="I5459">
            <v>120803</v>
          </cell>
        </row>
        <row r="5460">
          <cell r="B5460" t="str">
            <v>馬鈴薯小丁CAS</v>
          </cell>
          <cell r="C5460" t="str">
            <v>保證責任雲林縣山內聯合社區合作農場</v>
          </cell>
          <cell r="E5460" t="str">
            <v>祥亮</v>
          </cell>
          <cell r="F5460" t="str">
            <v>KG</v>
          </cell>
          <cell r="H5460" t="str">
            <v>CAS台灣優良農產品</v>
          </cell>
          <cell r="I5460">
            <v>120804</v>
          </cell>
        </row>
        <row r="5461">
          <cell r="B5461" t="str">
            <v>玉米粒(冷凍</v>
          </cell>
          <cell r="E5461" t="str">
            <v>聯宏</v>
          </cell>
          <cell r="F5461" t="str">
            <v>KG</v>
          </cell>
        </row>
        <row r="5462">
          <cell r="B5462" t="str">
            <v>乾玉米粒</v>
          </cell>
          <cell r="D5462" t="str">
            <v>約22.5K/件</v>
          </cell>
          <cell r="E5462" t="str">
            <v>日陞</v>
          </cell>
          <cell r="F5462" t="str">
            <v>KG</v>
          </cell>
        </row>
        <row r="5463">
          <cell r="B5463" t="str">
            <v>玉米粒CAS</v>
          </cell>
          <cell r="C5463" t="str">
            <v>富士鮮品股份有限公司</v>
          </cell>
          <cell r="D5463" t="str">
            <v>1k/非基改</v>
          </cell>
          <cell r="E5463" t="str">
            <v>首饌</v>
          </cell>
          <cell r="F5463" t="str">
            <v>包</v>
          </cell>
          <cell r="H5463" t="str">
            <v>CAS台灣優良農產品</v>
          </cell>
          <cell r="I5463" t="str">
            <v>123701</v>
          </cell>
        </row>
        <row r="5464">
          <cell r="B5464" t="str">
            <v>乾玉米粒200G</v>
          </cell>
          <cell r="E5464" t="str">
            <v>日陞</v>
          </cell>
          <cell r="F5464" t="str">
            <v>包</v>
          </cell>
        </row>
        <row r="5465">
          <cell r="B5465" t="str">
            <v>玉米粒CAS</v>
          </cell>
          <cell r="C5465" t="str">
            <v>嘉鹿果菜生產合作社</v>
          </cell>
          <cell r="D5465" t="str">
            <v>1K/非基改</v>
          </cell>
          <cell r="E5465" t="str">
            <v>嘉鹿</v>
          </cell>
          <cell r="F5465" t="str">
            <v>包</v>
          </cell>
          <cell r="H5465" t="str">
            <v>CAS台灣優良農產品</v>
          </cell>
          <cell r="I5465" t="str">
            <v>120501</v>
          </cell>
        </row>
        <row r="5466">
          <cell r="B5466" t="str">
            <v>玉米粒CAS(散</v>
          </cell>
          <cell r="C5466" t="str">
            <v>富士鮮品股份有限公司</v>
          </cell>
          <cell r="D5466" t="str">
            <v>非基改</v>
          </cell>
          <cell r="E5466" t="str">
            <v>首饌</v>
          </cell>
          <cell r="F5466" t="str">
            <v>KG</v>
          </cell>
          <cell r="H5466" t="str">
            <v>CAS台灣優良農產品</v>
          </cell>
          <cell r="I5466" t="str">
            <v>123701</v>
          </cell>
        </row>
        <row r="5467">
          <cell r="B5467" t="str">
            <v>毛豆莢CAS</v>
          </cell>
          <cell r="C5467" t="str">
            <v>禎祥食品工業股份有限公司</v>
          </cell>
          <cell r="D5467" t="str">
            <v>冷凍</v>
          </cell>
          <cell r="E5467" t="str">
            <v>祥亮</v>
          </cell>
          <cell r="F5467" t="str">
            <v>KG</v>
          </cell>
        </row>
        <row r="5468">
          <cell r="B5468" t="str">
            <v>玉米段(冷凍</v>
          </cell>
          <cell r="C5468" t="str">
            <v>如記食品有限公司</v>
          </cell>
          <cell r="D5468" t="str">
            <v>3K/80個</v>
          </cell>
          <cell r="E5468" t="str">
            <v>品豐</v>
          </cell>
          <cell r="F5468" t="str">
            <v>KG</v>
          </cell>
          <cell r="H5468" t="str">
            <v>CAS台灣優良農產品</v>
          </cell>
          <cell r="I5468" t="str">
            <v>026701</v>
          </cell>
        </row>
        <row r="5469">
          <cell r="B5469" t="str">
            <v>N玉米粒CAS(散</v>
          </cell>
          <cell r="C5469" t="str">
            <v>山內合作農場</v>
          </cell>
          <cell r="D5469" t="str">
            <v>山內</v>
          </cell>
          <cell r="E5469" t="str">
            <v>福國</v>
          </cell>
          <cell r="F5469" t="str">
            <v>KG</v>
          </cell>
          <cell r="H5469" t="str">
            <v>CAS台灣優良農產品</v>
          </cell>
          <cell r="I5469" t="str">
            <v>120805</v>
          </cell>
        </row>
        <row r="5470">
          <cell r="B5470" t="str">
            <v>毛豆莢CAS</v>
          </cell>
          <cell r="C5470" t="str">
            <v>嘉鹿果菜生產合作社</v>
          </cell>
          <cell r="D5470" t="str">
            <v>1K/包</v>
          </cell>
          <cell r="E5470" t="str">
            <v>嘉鹿</v>
          </cell>
          <cell r="F5470" t="str">
            <v>KG</v>
          </cell>
          <cell r="H5470" t="str">
            <v>CAS台灣優良農產品</v>
          </cell>
          <cell r="I5470">
            <v>120508</v>
          </cell>
        </row>
        <row r="5471">
          <cell r="B5471" t="str">
            <v>馬鈴薯小丁</v>
          </cell>
          <cell r="E5471" t="str">
            <v>佑豐</v>
          </cell>
          <cell r="F5471" t="str">
            <v>KG</v>
          </cell>
        </row>
        <row r="5472">
          <cell r="B5472" t="str">
            <v>馬鈴薯大丁</v>
          </cell>
          <cell r="E5472" t="str">
            <v>佑豐</v>
          </cell>
          <cell r="F5472" t="str">
            <v>KG</v>
          </cell>
        </row>
        <row r="5473">
          <cell r="B5473" t="str">
            <v>馬鈴薯小丁(冷</v>
          </cell>
          <cell r="E5473" t="str">
            <v>聯宏</v>
          </cell>
          <cell r="F5473" t="str">
            <v>KG</v>
          </cell>
        </row>
        <row r="5474">
          <cell r="B5474" t="str">
            <v>N玉米粒(冷凍</v>
          </cell>
          <cell r="D5474" t="str">
            <v>山內Q</v>
          </cell>
          <cell r="E5474" t="str">
            <v>祥亮</v>
          </cell>
          <cell r="F5474" t="str">
            <v>KG</v>
          </cell>
          <cell r="H5474" t="str">
            <v>生產追溯</v>
          </cell>
          <cell r="I5474">
            <v>1203000004</v>
          </cell>
        </row>
        <row r="5475">
          <cell r="B5475" t="str">
            <v>紅小椒(切</v>
          </cell>
          <cell r="E5475" t="str">
            <v>家煥</v>
          </cell>
          <cell r="F5475" t="str">
            <v>KG</v>
          </cell>
        </row>
        <row r="5476">
          <cell r="B5476" t="str">
            <v>菜心</v>
          </cell>
          <cell r="D5476" t="str">
            <v>生鮮</v>
          </cell>
          <cell r="E5476" t="str">
            <v>現購雨宸</v>
          </cell>
          <cell r="F5476" t="str">
            <v>KG</v>
          </cell>
        </row>
        <row r="5477">
          <cell r="B5477" t="str">
            <v>菜心去皮</v>
          </cell>
          <cell r="D5477" t="str">
            <v>生鮮</v>
          </cell>
          <cell r="E5477" t="str">
            <v>現購雨宸</v>
          </cell>
          <cell r="F5477" t="str">
            <v>KG</v>
          </cell>
        </row>
        <row r="5478">
          <cell r="B5478" t="str">
            <v>紅莧菜</v>
          </cell>
          <cell r="E5478" t="str">
            <v>荃珍</v>
          </cell>
          <cell r="F5478" t="str">
            <v>KG</v>
          </cell>
        </row>
        <row r="5479">
          <cell r="B5479" t="str">
            <v>青菜(Q</v>
          </cell>
          <cell r="C5479" t="str">
            <v>佳益行</v>
          </cell>
          <cell r="D5479" t="str">
            <v>生鮮</v>
          </cell>
          <cell r="E5479" t="str">
            <v>佳益行</v>
          </cell>
          <cell r="F5479" t="str">
            <v>KG</v>
          </cell>
        </row>
        <row r="5480">
          <cell r="B5480" t="str">
            <v>N青菜(產</v>
          </cell>
          <cell r="C5480" t="str">
            <v>新北市果菜運銷股份有限公司</v>
          </cell>
          <cell r="D5480" t="str">
            <v>生鮮</v>
          </cell>
          <cell r="E5480" t="str">
            <v>新北果菜</v>
          </cell>
          <cell r="F5480" t="str">
            <v>KG</v>
          </cell>
        </row>
        <row r="5481">
          <cell r="B5481" t="str">
            <v>N青菜(吉</v>
          </cell>
          <cell r="E5481" t="str">
            <v>良朋</v>
          </cell>
          <cell r="F5481" t="str">
            <v>KG</v>
          </cell>
        </row>
        <row r="5482">
          <cell r="B5482" t="str">
            <v>N青菜運費</v>
          </cell>
          <cell r="E5482" t="str">
            <v>良朋</v>
          </cell>
          <cell r="F5482" t="str">
            <v>件</v>
          </cell>
        </row>
        <row r="5483">
          <cell r="B5483" t="str">
            <v>N青菜(產</v>
          </cell>
          <cell r="C5483" t="str">
            <v>八德產銷</v>
          </cell>
          <cell r="E5483" t="str">
            <v>八德產銷</v>
          </cell>
          <cell r="F5483" t="str">
            <v>KG</v>
          </cell>
        </row>
        <row r="5484">
          <cell r="B5484" t="str">
            <v>N甘藍菜(產</v>
          </cell>
          <cell r="C5484" t="str">
            <v>新北市果菜運銷股份有限公司</v>
          </cell>
          <cell r="E5484" t="str">
            <v>新北果菜</v>
          </cell>
          <cell r="F5484" t="str">
            <v>KG</v>
          </cell>
        </row>
        <row r="5485">
          <cell r="B5485" t="str">
            <v>芥藍菜(Q</v>
          </cell>
          <cell r="C5485" t="str">
            <v>佳益行</v>
          </cell>
          <cell r="E5485" t="str">
            <v>佳益行</v>
          </cell>
          <cell r="F5485" t="str">
            <v>KG</v>
          </cell>
        </row>
        <row r="5486">
          <cell r="B5486" t="str">
            <v>青油菜(有機</v>
          </cell>
          <cell r="D5486" t="str">
            <v>生鮮</v>
          </cell>
          <cell r="E5486" t="str">
            <v>瑞城</v>
          </cell>
          <cell r="F5486" t="str">
            <v>KG</v>
          </cell>
          <cell r="H5486" t="str">
            <v>臺灣有機農產品</v>
          </cell>
          <cell r="I5486" t="str">
            <v>1-003-912003</v>
          </cell>
        </row>
        <row r="5487">
          <cell r="B5487" t="str">
            <v>N青油菜(產</v>
          </cell>
          <cell r="E5487" t="str">
            <v>瑞城</v>
          </cell>
          <cell r="F5487" t="str">
            <v>KG</v>
          </cell>
          <cell r="H5487" t="str">
            <v>臺灣有機農產品</v>
          </cell>
          <cell r="I5487" t="str">
            <v>1-003-912003</v>
          </cell>
        </row>
        <row r="5488">
          <cell r="B5488" t="str">
            <v>N青油菜(產</v>
          </cell>
          <cell r="E5488" t="str">
            <v>八德產銷</v>
          </cell>
          <cell r="F5488" t="str">
            <v>KG</v>
          </cell>
        </row>
        <row r="5489">
          <cell r="B5489" t="str">
            <v>鮮綠翡翠300G</v>
          </cell>
          <cell r="D5489" t="str">
            <v>300G/盒</v>
          </cell>
          <cell r="E5489" t="str">
            <v>欽泉</v>
          </cell>
          <cell r="F5489" t="str">
            <v>盒</v>
          </cell>
        </row>
        <row r="5490">
          <cell r="B5490" t="str">
            <v>澎湖海菜</v>
          </cell>
          <cell r="D5490" t="str">
            <v>600G*12包/件</v>
          </cell>
          <cell r="E5490" t="str">
            <v>全國漁會</v>
          </cell>
          <cell r="F5490" t="str">
            <v>KG</v>
          </cell>
        </row>
        <row r="5491">
          <cell r="B5491" t="str">
            <v>山藥(進口</v>
          </cell>
          <cell r="D5491" t="str">
            <v>生鮮</v>
          </cell>
          <cell r="E5491" t="str">
            <v>現購雨宸</v>
          </cell>
          <cell r="F5491" t="str">
            <v>KG</v>
          </cell>
        </row>
        <row r="5492">
          <cell r="B5492" t="str">
            <v>菜金</v>
          </cell>
          <cell r="E5492" t="str">
            <v>現購王哥</v>
          </cell>
          <cell r="F5492" t="str">
            <v>KG</v>
          </cell>
        </row>
        <row r="5493">
          <cell r="B5493" t="str">
            <v>主食</v>
          </cell>
          <cell r="E5493" t="str">
            <v>現購王哥</v>
          </cell>
          <cell r="F5493" t="str">
            <v>KG</v>
          </cell>
        </row>
        <row r="5494">
          <cell r="B5494" t="str">
            <v>雜支</v>
          </cell>
          <cell r="E5494" t="str">
            <v>現購王哥</v>
          </cell>
          <cell r="F5494" t="str">
            <v>支</v>
          </cell>
        </row>
        <row r="5495">
          <cell r="B5495" t="str">
            <v>食油</v>
          </cell>
          <cell r="E5495" t="str">
            <v>現購王哥</v>
          </cell>
          <cell r="F5495" t="str">
            <v>罐</v>
          </cell>
        </row>
        <row r="5496">
          <cell r="B5496" t="str">
            <v>調味料</v>
          </cell>
          <cell r="E5496" t="str">
            <v>現購王哥</v>
          </cell>
          <cell r="F5496" t="str">
            <v>罐</v>
          </cell>
        </row>
        <row r="5497">
          <cell r="B5497" t="str">
            <v>營養品</v>
          </cell>
          <cell r="E5497" t="str">
            <v>現購王哥</v>
          </cell>
          <cell r="F5497" t="str">
            <v>瓶</v>
          </cell>
        </row>
        <row r="5498">
          <cell r="B5498" t="str">
            <v>菜金</v>
          </cell>
          <cell r="E5498" t="str">
            <v>現購</v>
          </cell>
          <cell r="F5498" t="str">
            <v>KG</v>
          </cell>
        </row>
        <row r="5499">
          <cell r="B5499" t="str">
            <v>主食</v>
          </cell>
          <cell r="E5499" t="str">
            <v>現購</v>
          </cell>
          <cell r="F5499" t="str">
            <v>KG</v>
          </cell>
        </row>
        <row r="5500">
          <cell r="B5500" t="str">
            <v>雜支</v>
          </cell>
          <cell r="E5500" t="str">
            <v>現購</v>
          </cell>
          <cell r="F5500" t="str">
            <v>支</v>
          </cell>
        </row>
        <row r="5501">
          <cell r="B5501" t="str">
            <v>食油</v>
          </cell>
          <cell r="E5501" t="str">
            <v>現購</v>
          </cell>
          <cell r="F5501" t="str">
            <v>罐</v>
          </cell>
        </row>
        <row r="5502">
          <cell r="B5502" t="str">
            <v>調味料</v>
          </cell>
          <cell r="E5502" t="str">
            <v>現購</v>
          </cell>
          <cell r="F5502" t="str">
            <v>罐</v>
          </cell>
        </row>
        <row r="5503">
          <cell r="B5503" t="str">
            <v>營養品</v>
          </cell>
          <cell r="E5503" t="str">
            <v>現購</v>
          </cell>
          <cell r="F5503" t="str">
            <v>瓶</v>
          </cell>
        </row>
        <row r="5504">
          <cell r="B5504" t="str">
            <v>菜金</v>
          </cell>
          <cell r="E5504" t="str">
            <v>全國</v>
          </cell>
          <cell r="F5504" t="str">
            <v>KG</v>
          </cell>
        </row>
        <row r="5505">
          <cell r="B5505" t="str">
            <v>主食</v>
          </cell>
          <cell r="E5505" t="str">
            <v>全國</v>
          </cell>
          <cell r="F5505" t="str">
            <v>KG</v>
          </cell>
        </row>
        <row r="5506">
          <cell r="B5506" t="str">
            <v>食油</v>
          </cell>
          <cell r="E5506" t="str">
            <v>全國</v>
          </cell>
          <cell r="F5506" t="str">
            <v>罐</v>
          </cell>
        </row>
        <row r="5507">
          <cell r="B5507" t="str">
            <v>調味料</v>
          </cell>
          <cell r="E5507" t="str">
            <v>全國</v>
          </cell>
          <cell r="F5507" t="str">
            <v>罐</v>
          </cell>
        </row>
        <row r="5508">
          <cell r="B5508" t="str">
            <v>菜金</v>
          </cell>
          <cell r="E5508" t="str">
            <v>定翔</v>
          </cell>
          <cell r="F5508" t="str">
            <v>KG</v>
          </cell>
        </row>
        <row r="5509">
          <cell r="B5509" t="str">
            <v>主食</v>
          </cell>
          <cell r="E5509" t="str">
            <v>定翔</v>
          </cell>
          <cell r="F5509" t="str">
            <v>KG</v>
          </cell>
        </row>
        <row r="5510">
          <cell r="B5510" t="str">
            <v>食油</v>
          </cell>
          <cell r="E5510" t="str">
            <v>定翔</v>
          </cell>
          <cell r="F5510" t="str">
            <v>罐</v>
          </cell>
        </row>
        <row r="5511">
          <cell r="B5511" t="str">
            <v>調味料</v>
          </cell>
          <cell r="E5511" t="str">
            <v>定翔</v>
          </cell>
          <cell r="F5511" t="str">
            <v>罐</v>
          </cell>
        </row>
        <row r="5512">
          <cell r="B5512" t="str">
            <v>菜金</v>
          </cell>
          <cell r="E5512" t="str">
            <v>永芳</v>
          </cell>
          <cell r="F5512" t="str">
            <v>KG</v>
          </cell>
        </row>
        <row r="5513">
          <cell r="B5513" t="str">
            <v>主食</v>
          </cell>
          <cell r="E5513" t="str">
            <v>永芳</v>
          </cell>
          <cell r="F5513" t="str">
            <v>KG</v>
          </cell>
        </row>
        <row r="5514">
          <cell r="B5514" t="str">
            <v>食油</v>
          </cell>
          <cell r="E5514" t="str">
            <v>永芳</v>
          </cell>
          <cell r="F5514" t="str">
            <v>罐</v>
          </cell>
        </row>
        <row r="5515">
          <cell r="B5515" t="str">
            <v>調味料</v>
          </cell>
          <cell r="E5515" t="str">
            <v>永芳</v>
          </cell>
          <cell r="F5515" t="str">
            <v>罐</v>
          </cell>
        </row>
        <row r="5516">
          <cell r="B5516" t="str">
            <v>優愛菜</v>
          </cell>
          <cell r="E5516" t="str">
            <v>林聖智</v>
          </cell>
          <cell r="F5516" t="str">
            <v>KG</v>
          </cell>
          <cell r="H5516" t="str">
            <v>臺灣有機農產品</v>
          </cell>
          <cell r="I5516" t="str">
            <v>1-003-911083</v>
          </cell>
        </row>
        <row r="5517">
          <cell r="B5517" t="str">
            <v>優愛菜</v>
          </cell>
          <cell r="E5517" t="str">
            <v>余育鴻</v>
          </cell>
          <cell r="F5517" t="str">
            <v>KG</v>
          </cell>
          <cell r="H5517" t="str">
            <v>臺灣有機農產品</v>
          </cell>
          <cell r="I5517" t="str">
            <v>1-004-100219</v>
          </cell>
        </row>
        <row r="5518">
          <cell r="B5518" t="str">
            <v>優愛菜</v>
          </cell>
          <cell r="E5518" t="str">
            <v>江文幼</v>
          </cell>
          <cell r="F5518" t="str">
            <v>KG</v>
          </cell>
          <cell r="H5518" t="str">
            <v>臺灣有機農產品</v>
          </cell>
          <cell r="I5518" t="str">
            <v>1-008-210511</v>
          </cell>
        </row>
        <row r="5519">
          <cell r="B5519" t="str">
            <v>打卡表</v>
          </cell>
          <cell r="E5519" t="str">
            <v>現購王哥</v>
          </cell>
          <cell r="F5519" t="str">
            <v>包</v>
          </cell>
        </row>
        <row r="5520">
          <cell r="B5520" t="str">
            <v>豆漿</v>
          </cell>
          <cell r="E5520" t="str">
            <v>保證責任台中市大人物農產運銷合作社</v>
          </cell>
          <cell r="F5520" t="str">
            <v>瓶</v>
          </cell>
        </row>
        <row r="5521">
          <cell r="B5521" t="str">
            <v>豆漿</v>
          </cell>
          <cell r="C5521" t="str">
            <v>義美食品公司</v>
          </cell>
          <cell r="E5521" t="str">
            <v>博氏食品有限公司</v>
          </cell>
          <cell r="F5521" t="str">
            <v>瓶</v>
          </cell>
        </row>
        <row r="5522">
          <cell r="B5522" t="str">
            <v>黃豆</v>
          </cell>
          <cell r="E5522" t="str">
            <v>保證責任桃園市石磊社區合作農場</v>
          </cell>
          <cell r="F5522" t="str">
            <v>KG</v>
          </cell>
        </row>
        <row r="5523">
          <cell r="B5523" t="str">
            <v>有機A菜</v>
          </cell>
          <cell r="E5523" t="str">
            <v>葉志豪</v>
          </cell>
          <cell r="F5523" t="str">
            <v>KG</v>
          </cell>
          <cell r="H5523" t="str">
            <v>臺灣有機農產品</v>
          </cell>
          <cell r="I5523" t="str">
            <v>1-007-115012</v>
          </cell>
        </row>
        <row r="5524">
          <cell r="B5524" t="str">
            <v>有機A菜</v>
          </cell>
          <cell r="E5524" t="str">
            <v>宋木森</v>
          </cell>
          <cell r="F5524" t="str">
            <v>KG</v>
          </cell>
          <cell r="H5524" t="str">
            <v>臺灣有機農產品</v>
          </cell>
          <cell r="I5524" t="str">
            <v>1-010-100311</v>
          </cell>
        </row>
        <row r="5525">
          <cell r="B5525" t="str">
            <v>有機A菜</v>
          </cell>
          <cell r="E5525" t="str">
            <v>宋紹華</v>
          </cell>
          <cell r="F5525" t="str">
            <v>KG</v>
          </cell>
          <cell r="H5525" t="str">
            <v>臺灣有機農產品</v>
          </cell>
          <cell r="I5525" t="str">
            <v>1-010-100311</v>
          </cell>
        </row>
        <row r="5526">
          <cell r="B5526" t="str">
            <v>有機A菜</v>
          </cell>
          <cell r="E5526" t="str">
            <v>吳俊葦</v>
          </cell>
          <cell r="F5526" t="str">
            <v>KG</v>
          </cell>
          <cell r="H5526" t="str">
            <v>臺灣有機農產品</v>
          </cell>
          <cell r="I5526" t="str">
            <v>1-009-110252</v>
          </cell>
        </row>
        <row r="5527">
          <cell r="B5527" t="str">
            <v>有機A菜</v>
          </cell>
          <cell r="E5527" t="str">
            <v>鍾淑玲</v>
          </cell>
          <cell r="F5527" t="str">
            <v>KG</v>
          </cell>
          <cell r="H5527" t="str">
            <v>臺灣有機農產品</v>
          </cell>
          <cell r="I5527" t="str">
            <v>1-007-116062</v>
          </cell>
        </row>
        <row r="5528">
          <cell r="B5528" t="str">
            <v>有機A菜</v>
          </cell>
          <cell r="E5528" t="str">
            <v>陳滿</v>
          </cell>
          <cell r="F5528" t="str">
            <v>KG</v>
          </cell>
          <cell r="H5528" t="str">
            <v>臺灣有機農產品</v>
          </cell>
          <cell r="I5528" t="str">
            <v>1-008-190502</v>
          </cell>
        </row>
        <row r="5529">
          <cell r="B5529" t="str">
            <v>有機A菜</v>
          </cell>
          <cell r="E5529" t="str">
            <v>葉木昌</v>
          </cell>
          <cell r="F5529" t="str">
            <v>KG</v>
          </cell>
          <cell r="H5529" t="str">
            <v>臺灣有機農產品</v>
          </cell>
          <cell r="I5529" t="str">
            <v>1-003-911021</v>
          </cell>
        </row>
        <row r="5530">
          <cell r="B5530" t="str">
            <v>有機A菜</v>
          </cell>
          <cell r="E5530" t="str">
            <v>尹心魯妮</v>
          </cell>
          <cell r="F5530" t="str">
            <v>KG</v>
          </cell>
          <cell r="H5530" t="str">
            <v>臺灣有機農產品</v>
          </cell>
          <cell r="I5530" t="str">
            <v>1-008-160413</v>
          </cell>
        </row>
        <row r="5531">
          <cell r="B5531" t="str">
            <v>有機A菜</v>
          </cell>
          <cell r="E5531" t="str">
            <v>瑞城農產</v>
          </cell>
          <cell r="F5531" t="str">
            <v>KG</v>
          </cell>
          <cell r="H5531" t="str">
            <v>臺灣有機農產品</v>
          </cell>
          <cell r="I5531" t="str">
            <v>1-003-912003</v>
          </cell>
        </row>
        <row r="5532">
          <cell r="B5532" t="str">
            <v>有機A菜</v>
          </cell>
          <cell r="E5532" t="str">
            <v>何新上</v>
          </cell>
          <cell r="F5532" t="str">
            <v>KG</v>
          </cell>
          <cell r="H5532" t="str">
            <v>臺灣有機農產品</v>
          </cell>
          <cell r="I5532" t="str">
            <v>1-004-100385</v>
          </cell>
        </row>
        <row r="5533">
          <cell r="B5533" t="str">
            <v>有機A菜</v>
          </cell>
          <cell r="E5533" t="str">
            <v>張銘輝</v>
          </cell>
          <cell r="F5533" t="str">
            <v>KG</v>
          </cell>
          <cell r="H5533" t="str">
            <v>臺灣有機農產品</v>
          </cell>
          <cell r="I5533" t="str">
            <v>1-005-010180</v>
          </cell>
        </row>
        <row r="5534">
          <cell r="B5534" t="str">
            <v>有機A菜</v>
          </cell>
          <cell r="E5534" t="str">
            <v>廣福農場</v>
          </cell>
          <cell r="F5534" t="str">
            <v>KG</v>
          </cell>
          <cell r="H5534" t="str">
            <v>臺灣有機農產品</v>
          </cell>
          <cell r="I5534" t="str">
            <v>1-009-110311</v>
          </cell>
        </row>
        <row r="5535">
          <cell r="B5535" t="str">
            <v>有機A菜</v>
          </cell>
          <cell r="E5535" t="str">
            <v>林聖智</v>
          </cell>
          <cell r="F5535" t="str">
            <v>KG</v>
          </cell>
          <cell r="H5535" t="str">
            <v>臺灣有機農產品</v>
          </cell>
          <cell r="I5535" t="str">
            <v>1-003-911083</v>
          </cell>
        </row>
        <row r="5536">
          <cell r="B5536" t="str">
            <v>有機A菜</v>
          </cell>
          <cell r="E5536" t="str">
            <v>余育鴻</v>
          </cell>
          <cell r="F5536" t="str">
            <v>KG</v>
          </cell>
          <cell r="H5536" t="str">
            <v>臺灣有機農產品</v>
          </cell>
          <cell r="I5536" t="str">
            <v>1-004-100219</v>
          </cell>
        </row>
        <row r="5537">
          <cell r="B5537" t="str">
            <v>有機A菜</v>
          </cell>
          <cell r="E5537" t="str">
            <v>江文幼</v>
          </cell>
          <cell r="F5537" t="str">
            <v>KG</v>
          </cell>
          <cell r="H5537" t="str">
            <v>臺灣有機農產品</v>
          </cell>
          <cell r="I5537" t="str">
            <v>1-008-210511</v>
          </cell>
        </row>
        <row r="5538">
          <cell r="B5538" t="str">
            <v>有機千寶菜</v>
          </cell>
          <cell r="E5538" t="str">
            <v>葉志豪</v>
          </cell>
          <cell r="F5538" t="str">
            <v>KG</v>
          </cell>
          <cell r="H5538" t="str">
            <v>臺灣有機農產品</v>
          </cell>
          <cell r="I5538" t="str">
            <v>1-007-115012</v>
          </cell>
        </row>
        <row r="5539">
          <cell r="B5539" t="str">
            <v>有機千寶菜</v>
          </cell>
          <cell r="E5539" t="str">
            <v>宋木森</v>
          </cell>
          <cell r="F5539" t="str">
            <v>KG</v>
          </cell>
          <cell r="H5539" t="str">
            <v>臺灣有機農產品</v>
          </cell>
          <cell r="I5539" t="str">
            <v>1-010-100311</v>
          </cell>
        </row>
        <row r="5540">
          <cell r="B5540" t="str">
            <v>有機千寶菜</v>
          </cell>
          <cell r="E5540" t="str">
            <v>宋紹華</v>
          </cell>
          <cell r="F5540" t="str">
            <v>KG</v>
          </cell>
          <cell r="H5540" t="str">
            <v>臺灣有機農產品</v>
          </cell>
          <cell r="I5540" t="str">
            <v>1-010-100311</v>
          </cell>
        </row>
        <row r="5541">
          <cell r="B5541" t="str">
            <v>有機千寶菜</v>
          </cell>
          <cell r="E5541" t="str">
            <v>吳俊葦</v>
          </cell>
          <cell r="F5541" t="str">
            <v>KG</v>
          </cell>
          <cell r="H5541" t="str">
            <v>臺灣有機農產品</v>
          </cell>
          <cell r="I5541" t="str">
            <v>1-009-110252</v>
          </cell>
        </row>
        <row r="5542">
          <cell r="B5542" t="str">
            <v>有機千寶菜</v>
          </cell>
          <cell r="E5542" t="str">
            <v>鍾淑玲</v>
          </cell>
          <cell r="F5542" t="str">
            <v>KG</v>
          </cell>
          <cell r="H5542" t="str">
            <v>臺灣有機農產品</v>
          </cell>
          <cell r="I5542" t="str">
            <v>1-007-116062</v>
          </cell>
        </row>
        <row r="5543">
          <cell r="B5543" t="str">
            <v>有機千寶菜</v>
          </cell>
          <cell r="E5543" t="str">
            <v>陳滿</v>
          </cell>
          <cell r="F5543" t="str">
            <v>KG</v>
          </cell>
          <cell r="H5543" t="str">
            <v>臺灣有機農產品</v>
          </cell>
          <cell r="I5543" t="str">
            <v>1-008-190502</v>
          </cell>
        </row>
        <row r="5544">
          <cell r="B5544" t="str">
            <v>有機千寶菜</v>
          </cell>
          <cell r="E5544" t="str">
            <v>葉木昌</v>
          </cell>
          <cell r="F5544" t="str">
            <v>KG</v>
          </cell>
          <cell r="H5544" t="str">
            <v>臺灣有機農產品</v>
          </cell>
          <cell r="I5544" t="str">
            <v>1-003-911021</v>
          </cell>
        </row>
        <row r="5545">
          <cell r="B5545" t="str">
            <v>有機千寶菜</v>
          </cell>
          <cell r="E5545" t="str">
            <v>尹心魯妮</v>
          </cell>
          <cell r="F5545" t="str">
            <v>KG</v>
          </cell>
          <cell r="H5545" t="str">
            <v>臺灣有機農產品</v>
          </cell>
          <cell r="I5545" t="str">
            <v>1-008-160413</v>
          </cell>
        </row>
        <row r="5546">
          <cell r="B5546" t="str">
            <v>有機千寶菜</v>
          </cell>
          <cell r="E5546" t="str">
            <v>瑞城農產</v>
          </cell>
          <cell r="F5546" t="str">
            <v>KG</v>
          </cell>
          <cell r="H5546" t="str">
            <v>臺灣有機農產品</v>
          </cell>
          <cell r="I5546" t="str">
            <v>1-003-912003</v>
          </cell>
        </row>
        <row r="5547">
          <cell r="B5547" t="str">
            <v>有機千寶菜</v>
          </cell>
          <cell r="E5547" t="str">
            <v>何新上</v>
          </cell>
          <cell r="F5547" t="str">
            <v>KG</v>
          </cell>
          <cell r="H5547" t="str">
            <v>臺灣有機農產品</v>
          </cell>
          <cell r="I5547" t="str">
            <v>1-004-100385</v>
          </cell>
        </row>
        <row r="5548">
          <cell r="B5548" t="str">
            <v>有機千寶菜</v>
          </cell>
          <cell r="E5548" t="str">
            <v>張銘輝</v>
          </cell>
          <cell r="F5548" t="str">
            <v>KG</v>
          </cell>
          <cell r="H5548" t="str">
            <v>臺灣有機農產品</v>
          </cell>
          <cell r="I5548" t="str">
            <v>1-005-010180</v>
          </cell>
        </row>
        <row r="5549">
          <cell r="B5549" t="str">
            <v>有機千寶菜</v>
          </cell>
          <cell r="E5549" t="str">
            <v>廣福農場</v>
          </cell>
          <cell r="F5549" t="str">
            <v>KG</v>
          </cell>
          <cell r="H5549" t="str">
            <v>臺灣有機農產品</v>
          </cell>
          <cell r="I5549" t="str">
            <v>1-009-110311</v>
          </cell>
        </row>
        <row r="5550">
          <cell r="B5550" t="str">
            <v>有機千寶菜</v>
          </cell>
          <cell r="E5550" t="str">
            <v>林聖智</v>
          </cell>
          <cell r="F5550" t="str">
            <v>KG</v>
          </cell>
          <cell r="H5550" t="str">
            <v>臺灣有機農產品</v>
          </cell>
          <cell r="I5550" t="str">
            <v>1-003-911083</v>
          </cell>
        </row>
        <row r="5551">
          <cell r="B5551" t="str">
            <v>有機千寶菜</v>
          </cell>
          <cell r="E5551" t="str">
            <v>余育鴻</v>
          </cell>
          <cell r="F5551" t="str">
            <v>KG</v>
          </cell>
          <cell r="H5551" t="str">
            <v>臺灣有機農產品</v>
          </cell>
          <cell r="I5551" t="str">
            <v>1-004-100219</v>
          </cell>
        </row>
        <row r="5552">
          <cell r="B5552" t="str">
            <v>有機千寶菜</v>
          </cell>
          <cell r="E5552" t="str">
            <v>江文幼</v>
          </cell>
          <cell r="F5552" t="str">
            <v>KG</v>
          </cell>
          <cell r="H5552" t="str">
            <v>臺灣有機農產品</v>
          </cell>
          <cell r="I5552" t="str">
            <v>1-008-210511</v>
          </cell>
        </row>
        <row r="5553">
          <cell r="B5553" t="str">
            <v>有機小白菜</v>
          </cell>
          <cell r="E5553" t="str">
            <v>葉志豪</v>
          </cell>
          <cell r="F5553" t="str">
            <v>KG</v>
          </cell>
          <cell r="H5553" t="str">
            <v>臺灣有機農產品</v>
          </cell>
          <cell r="I5553" t="str">
            <v>1-007-115012</v>
          </cell>
        </row>
        <row r="5554">
          <cell r="B5554" t="str">
            <v>有機小白菜</v>
          </cell>
          <cell r="E5554" t="str">
            <v>宋木森</v>
          </cell>
          <cell r="F5554" t="str">
            <v>KG</v>
          </cell>
          <cell r="H5554" t="str">
            <v>臺灣有機農產品</v>
          </cell>
          <cell r="I5554" t="str">
            <v>1-010-100311</v>
          </cell>
        </row>
        <row r="5555">
          <cell r="B5555" t="str">
            <v>有機小白菜</v>
          </cell>
          <cell r="E5555" t="str">
            <v>宋紹華</v>
          </cell>
          <cell r="F5555" t="str">
            <v>KG</v>
          </cell>
          <cell r="H5555" t="str">
            <v>臺灣有機農產品</v>
          </cell>
          <cell r="I5555" t="str">
            <v>1-010-100311</v>
          </cell>
        </row>
        <row r="5556">
          <cell r="B5556" t="str">
            <v>有機小白菜</v>
          </cell>
          <cell r="E5556" t="str">
            <v>吳俊葦</v>
          </cell>
          <cell r="F5556" t="str">
            <v>KG</v>
          </cell>
          <cell r="H5556" t="str">
            <v>臺灣有機農產品</v>
          </cell>
          <cell r="I5556" t="str">
            <v>1-009-110252</v>
          </cell>
        </row>
        <row r="5557">
          <cell r="B5557" t="str">
            <v>有機小白菜</v>
          </cell>
          <cell r="E5557" t="str">
            <v>鍾淑玲</v>
          </cell>
          <cell r="F5557" t="str">
            <v>KG</v>
          </cell>
          <cell r="H5557" t="str">
            <v>臺灣有機農產品</v>
          </cell>
          <cell r="I5557" t="str">
            <v>1-007-116062</v>
          </cell>
        </row>
        <row r="5558">
          <cell r="B5558" t="str">
            <v>有機小白菜</v>
          </cell>
          <cell r="E5558" t="str">
            <v>陳滿</v>
          </cell>
          <cell r="F5558" t="str">
            <v>KG</v>
          </cell>
          <cell r="H5558" t="str">
            <v>臺灣有機農產品</v>
          </cell>
          <cell r="I5558" t="str">
            <v>1-008-190502</v>
          </cell>
        </row>
        <row r="5559">
          <cell r="B5559" t="str">
            <v>有機小白菜</v>
          </cell>
          <cell r="E5559" t="str">
            <v>葉木昌</v>
          </cell>
          <cell r="F5559" t="str">
            <v>KG</v>
          </cell>
          <cell r="H5559" t="str">
            <v>臺灣有機農產品</v>
          </cell>
          <cell r="I5559" t="str">
            <v>1-003-911021</v>
          </cell>
        </row>
        <row r="5560">
          <cell r="B5560" t="str">
            <v>有機小白菜</v>
          </cell>
          <cell r="E5560" t="str">
            <v>尹心魯妮</v>
          </cell>
          <cell r="F5560" t="str">
            <v>KG</v>
          </cell>
          <cell r="H5560" t="str">
            <v>臺灣有機農產品</v>
          </cell>
          <cell r="I5560" t="str">
            <v>1-008-160413</v>
          </cell>
        </row>
        <row r="5561">
          <cell r="B5561" t="str">
            <v>有機小白菜</v>
          </cell>
          <cell r="E5561" t="str">
            <v>瑞城農產</v>
          </cell>
          <cell r="F5561" t="str">
            <v>KG</v>
          </cell>
          <cell r="H5561" t="str">
            <v>臺灣有機農產品</v>
          </cell>
          <cell r="I5561" t="str">
            <v>1-003-912003</v>
          </cell>
        </row>
        <row r="5562">
          <cell r="B5562" t="str">
            <v>有機小白菜</v>
          </cell>
          <cell r="E5562" t="str">
            <v>何新上</v>
          </cell>
          <cell r="F5562" t="str">
            <v>KG</v>
          </cell>
          <cell r="H5562" t="str">
            <v>臺灣有機農產品</v>
          </cell>
          <cell r="I5562" t="str">
            <v>1-004-100385</v>
          </cell>
        </row>
        <row r="5563">
          <cell r="B5563" t="str">
            <v>有機小白菜</v>
          </cell>
          <cell r="E5563" t="str">
            <v>張銘輝</v>
          </cell>
          <cell r="F5563" t="str">
            <v>KG</v>
          </cell>
          <cell r="H5563" t="str">
            <v>臺灣有機農產品</v>
          </cell>
          <cell r="I5563" t="str">
            <v>1-005-010180</v>
          </cell>
        </row>
        <row r="5564">
          <cell r="B5564" t="str">
            <v>有機小白菜</v>
          </cell>
          <cell r="E5564" t="str">
            <v>廣福農場</v>
          </cell>
          <cell r="F5564" t="str">
            <v>KG</v>
          </cell>
          <cell r="H5564" t="str">
            <v>臺灣有機農產品</v>
          </cell>
          <cell r="I5564" t="str">
            <v>1-009-110311</v>
          </cell>
        </row>
        <row r="5565">
          <cell r="B5565" t="str">
            <v>有機小白菜</v>
          </cell>
          <cell r="E5565" t="str">
            <v>林聖智</v>
          </cell>
          <cell r="F5565" t="str">
            <v>KG</v>
          </cell>
          <cell r="H5565" t="str">
            <v>臺灣有機農產品</v>
          </cell>
          <cell r="I5565" t="str">
            <v>1-003-911083</v>
          </cell>
        </row>
        <row r="5566">
          <cell r="B5566" t="str">
            <v>有機小白菜</v>
          </cell>
          <cell r="E5566" t="str">
            <v>余育鴻</v>
          </cell>
          <cell r="F5566" t="str">
            <v>KG</v>
          </cell>
          <cell r="H5566" t="str">
            <v>臺灣有機農產品</v>
          </cell>
          <cell r="I5566" t="str">
            <v>1-004-100219</v>
          </cell>
        </row>
        <row r="5567">
          <cell r="B5567" t="str">
            <v>有機小白菜</v>
          </cell>
          <cell r="E5567" t="str">
            <v>江文幼</v>
          </cell>
          <cell r="F5567" t="str">
            <v>KG</v>
          </cell>
          <cell r="H5567" t="str">
            <v>臺灣有機農產品</v>
          </cell>
          <cell r="I5567" t="str">
            <v>1-008-210511</v>
          </cell>
        </row>
        <row r="5568">
          <cell r="B5568" t="str">
            <v>有機小白菜</v>
          </cell>
          <cell r="E5568" t="str">
            <v>邱明璋</v>
          </cell>
          <cell r="F5568" t="str">
            <v>KG</v>
          </cell>
          <cell r="H5568" t="str">
            <v>臺灣有機農產品</v>
          </cell>
          <cell r="I5568" t="str">
            <v>1-003-911069</v>
          </cell>
        </row>
        <row r="5569">
          <cell r="B5569" t="str">
            <v>有機小松菜</v>
          </cell>
          <cell r="E5569" t="str">
            <v>葉志豪</v>
          </cell>
          <cell r="F5569" t="str">
            <v>KG</v>
          </cell>
          <cell r="H5569" t="str">
            <v>臺灣有機農產品</v>
          </cell>
          <cell r="I5569" t="str">
            <v>1-007-115012</v>
          </cell>
        </row>
        <row r="5570">
          <cell r="B5570" t="str">
            <v>有機小松菜</v>
          </cell>
          <cell r="E5570" t="str">
            <v>宋木森</v>
          </cell>
          <cell r="F5570" t="str">
            <v>KG</v>
          </cell>
          <cell r="H5570" t="str">
            <v>臺灣有機農產品</v>
          </cell>
          <cell r="I5570" t="str">
            <v>1-010-100311</v>
          </cell>
        </row>
        <row r="5571">
          <cell r="B5571" t="str">
            <v>有機小松菜</v>
          </cell>
          <cell r="E5571" t="str">
            <v>宋紹華</v>
          </cell>
          <cell r="F5571" t="str">
            <v>KG</v>
          </cell>
          <cell r="H5571" t="str">
            <v>臺灣有機農產品</v>
          </cell>
          <cell r="I5571" t="str">
            <v>1-010-100311</v>
          </cell>
        </row>
        <row r="5572">
          <cell r="B5572" t="str">
            <v>有機小松菜</v>
          </cell>
          <cell r="E5572" t="str">
            <v>吳俊葦</v>
          </cell>
          <cell r="F5572" t="str">
            <v>KG</v>
          </cell>
          <cell r="H5572" t="str">
            <v>臺灣有機農產品</v>
          </cell>
          <cell r="I5572" t="str">
            <v>1-009-110252</v>
          </cell>
        </row>
        <row r="5573">
          <cell r="B5573" t="str">
            <v>有機小松菜</v>
          </cell>
          <cell r="E5573" t="str">
            <v>鍾淑玲</v>
          </cell>
          <cell r="F5573" t="str">
            <v>KG</v>
          </cell>
          <cell r="H5573" t="str">
            <v>臺灣有機農產品</v>
          </cell>
          <cell r="I5573" t="str">
            <v>1-007-116062</v>
          </cell>
        </row>
        <row r="5574">
          <cell r="B5574" t="str">
            <v>有機小松菜</v>
          </cell>
          <cell r="E5574" t="str">
            <v>陳滿</v>
          </cell>
          <cell r="F5574" t="str">
            <v>KG</v>
          </cell>
          <cell r="H5574" t="str">
            <v>臺灣有機農產品</v>
          </cell>
          <cell r="I5574" t="str">
            <v>1-008-190502</v>
          </cell>
        </row>
        <row r="5575">
          <cell r="B5575" t="str">
            <v>有機小松菜</v>
          </cell>
          <cell r="E5575" t="str">
            <v>葉木昌</v>
          </cell>
          <cell r="F5575" t="str">
            <v>KG</v>
          </cell>
          <cell r="H5575" t="str">
            <v>臺灣有機農產品</v>
          </cell>
          <cell r="I5575" t="str">
            <v>1-003-911021</v>
          </cell>
        </row>
        <row r="5576">
          <cell r="B5576" t="str">
            <v>有機小松菜</v>
          </cell>
          <cell r="E5576" t="str">
            <v>尹心魯妮</v>
          </cell>
          <cell r="F5576" t="str">
            <v>KG</v>
          </cell>
          <cell r="H5576" t="str">
            <v>臺灣有機農產品</v>
          </cell>
          <cell r="I5576" t="str">
            <v>1-008-160413</v>
          </cell>
        </row>
        <row r="5577">
          <cell r="B5577" t="str">
            <v>有機小松菜</v>
          </cell>
          <cell r="E5577" t="str">
            <v>瑞城農產</v>
          </cell>
          <cell r="F5577" t="str">
            <v>KG</v>
          </cell>
          <cell r="H5577" t="str">
            <v>臺灣有機農產品</v>
          </cell>
          <cell r="I5577" t="str">
            <v>1-003-912003</v>
          </cell>
        </row>
        <row r="5578">
          <cell r="B5578" t="str">
            <v>有機小松菜</v>
          </cell>
          <cell r="E5578" t="str">
            <v>何新上</v>
          </cell>
          <cell r="F5578" t="str">
            <v>KG</v>
          </cell>
          <cell r="H5578" t="str">
            <v>臺灣有機農產品</v>
          </cell>
          <cell r="I5578" t="str">
            <v>1-004-100385</v>
          </cell>
        </row>
        <row r="5579">
          <cell r="B5579" t="str">
            <v>有機小松菜</v>
          </cell>
          <cell r="E5579" t="str">
            <v>張銘輝</v>
          </cell>
          <cell r="F5579" t="str">
            <v>KG</v>
          </cell>
          <cell r="H5579" t="str">
            <v>臺灣有機農產品</v>
          </cell>
          <cell r="I5579" t="str">
            <v>1-005-010180</v>
          </cell>
        </row>
        <row r="5580">
          <cell r="B5580" t="str">
            <v>有機小松菜</v>
          </cell>
          <cell r="E5580" t="str">
            <v>廣福農場</v>
          </cell>
          <cell r="F5580" t="str">
            <v>KG</v>
          </cell>
          <cell r="H5580" t="str">
            <v>臺灣有機農產品</v>
          </cell>
          <cell r="I5580" t="str">
            <v>1-009-110311</v>
          </cell>
        </row>
        <row r="5581">
          <cell r="B5581" t="str">
            <v>有機小松菜</v>
          </cell>
          <cell r="E5581" t="str">
            <v>林聖智</v>
          </cell>
          <cell r="F5581" t="str">
            <v>KG</v>
          </cell>
          <cell r="H5581" t="str">
            <v>臺灣有機農產品</v>
          </cell>
          <cell r="I5581" t="str">
            <v>1-003-911083</v>
          </cell>
        </row>
        <row r="5582">
          <cell r="B5582" t="str">
            <v>有機小松菜</v>
          </cell>
          <cell r="E5582" t="str">
            <v>余育鴻</v>
          </cell>
          <cell r="F5582" t="str">
            <v>KG</v>
          </cell>
          <cell r="H5582" t="str">
            <v>臺灣有機農產品</v>
          </cell>
          <cell r="I5582" t="str">
            <v>1-004-100219</v>
          </cell>
        </row>
        <row r="5583">
          <cell r="B5583" t="str">
            <v>有機小松菜</v>
          </cell>
          <cell r="E5583" t="str">
            <v>江文幼</v>
          </cell>
          <cell r="F5583" t="str">
            <v>KG</v>
          </cell>
          <cell r="H5583" t="str">
            <v>臺灣有機農產品</v>
          </cell>
          <cell r="I5583" t="str">
            <v>1-008-210511</v>
          </cell>
        </row>
        <row r="5584">
          <cell r="B5584" t="str">
            <v>有機小芥菜</v>
          </cell>
          <cell r="E5584" t="str">
            <v>葉志豪</v>
          </cell>
          <cell r="F5584" t="str">
            <v>KG</v>
          </cell>
          <cell r="H5584" t="str">
            <v>臺灣有機農產品</v>
          </cell>
          <cell r="I5584" t="str">
            <v>1-007-115012</v>
          </cell>
        </row>
        <row r="5585">
          <cell r="B5585" t="str">
            <v>有機小芥菜</v>
          </cell>
          <cell r="E5585" t="str">
            <v>宋木森</v>
          </cell>
          <cell r="F5585" t="str">
            <v>KG</v>
          </cell>
          <cell r="H5585" t="str">
            <v>臺灣有機農產品</v>
          </cell>
          <cell r="I5585" t="str">
            <v>1-010-100311</v>
          </cell>
        </row>
        <row r="5586">
          <cell r="B5586" t="str">
            <v>有機小芥菜</v>
          </cell>
          <cell r="E5586" t="str">
            <v>宋紹華</v>
          </cell>
          <cell r="F5586" t="str">
            <v>KG</v>
          </cell>
          <cell r="H5586" t="str">
            <v>臺灣有機農產品</v>
          </cell>
          <cell r="I5586" t="str">
            <v>1-010-100311</v>
          </cell>
        </row>
        <row r="5587">
          <cell r="B5587" t="str">
            <v>有機小芥菜</v>
          </cell>
          <cell r="E5587" t="str">
            <v>吳俊葦</v>
          </cell>
          <cell r="F5587" t="str">
            <v>KG</v>
          </cell>
          <cell r="H5587" t="str">
            <v>臺灣有機農產品</v>
          </cell>
          <cell r="I5587" t="str">
            <v>1-009-110252</v>
          </cell>
        </row>
        <row r="5588">
          <cell r="B5588" t="str">
            <v>有機小芥菜</v>
          </cell>
          <cell r="E5588" t="str">
            <v>鍾淑玲</v>
          </cell>
          <cell r="F5588" t="str">
            <v>KG</v>
          </cell>
          <cell r="H5588" t="str">
            <v>臺灣有機農產品</v>
          </cell>
          <cell r="I5588" t="str">
            <v>1-007-116062</v>
          </cell>
        </row>
        <row r="5589">
          <cell r="B5589" t="str">
            <v>有機小芥菜</v>
          </cell>
          <cell r="E5589" t="str">
            <v>陳滿</v>
          </cell>
          <cell r="F5589" t="str">
            <v>KG</v>
          </cell>
          <cell r="H5589" t="str">
            <v>臺灣有機農產品</v>
          </cell>
          <cell r="I5589" t="str">
            <v>1-008-190502</v>
          </cell>
        </row>
        <row r="5590">
          <cell r="B5590" t="str">
            <v>有機小芥菜</v>
          </cell>
          <cell r="E5590" t="str">
            <v>葉木昌</v>
          </cell>
          <cell r="F5590" t="str">
            <v>KG</v>
          </cell>
          <cell r="H5590" t="str">
            <v>臺灣有機農產品</v>
          </cell>
          <cell r="I5590" t="str">
            <v>1-003-911021</v>
          </cell>
        </row>
        <row r="5591">
          <cell r="B5591" t="str">
            <v>有機小芥菜</v>
          </cell>
          <cell r="E5591" t="str">
            <v>尹心魯妮</v>
          </cell>
          <cell r="F5591" t="str">
            <v>KG</v>
          </cell>
          <cell r="H5591" t="str">
            <v>臺灣有機農產品</v>
          </cell>
          <cell r="I5591" t="str">
            <v>1-008-160413</v>
          </cell>
        </row>
        <row r="5592">
          <cell r="B5592" t="str">
            <v>有機小芥菜</v>
          </cell>
          <cell r="E5592" t="str">
            <v>瑞城農產</v>
          </cell>
          <cell r="F5592" t="str">
            <v>KG</v>
          </cell>
          <cell r="H5592" t="str">
            <v>臺灣有機農產品</v>
          </cell>
          <cell r="I5592" t="str">
            <v>1-003-912003</v>
          </cell>
        </row>
        <row r="5593">
          <cell r="B5593" t="str">
            <v>有機小芥菜</v>
          </cell>
          <cell r="E5593" t="str">
            <v>何新上</v>
          </cell>
          <cell r="F5593" t="str">
            <v>KG</v>
          </cell>
          <cell r="H5593" t="str">
            <v>臺灣有機農產品</v>
          </cell>
          <cell r="I5593" t="str">
            <v>1-004-100385</v>
          </cell>
        </row>
        <row r="5594">
          <cell r="B5594" t="str">
            <v>有機小芥菜</v>
          </cell>
          <cell r="E5594" t="str">
            <v>張銘輝</v>
          </cell>
          <cell r="F5594" t="str">
            <v>KG</v>
          </cell>
          <cell r="H5594" t="str">
            <v>臺灣有機農產品</v>
          </cell>
          <cell r="I5594" t="str">
            <v>1-005-010180</v>
          </cell>
        </row>
        <row r="5595">
          <cell r="B5595" t="str">
            <v>有機小芥菜</v>
          </cell>
          <cell r="E5595" t="str">
            <v>廣福農場</v>
          </cell>
          <cell r="F5595" t="str">
            <v>KG</v>
          </cell>
          <cell r="H5595" t="str">
            <v>臺灣有機農產品</v>
          </cell>
          <cell r="I5595" t="str">
            <v>1-009-110311</v>
          </cell>
        </row>
        <row r="5596">
          <cell r="B5596" t="str">
            <v>有機小芥菜</v>
          </cell>
          <cell r="E5596" t="str">
            <v>林聖智</v>
          </cell>
          <cell r="F5596" t="str">
            <v>KG</v>
          </cell>
          <cell r="H5596" t="str">
            <v>臺灣有機農產品</v>
          </cell>
          <cell r="I5596" t="str">
            <v>1-003-911083</v>
          </cell>
        </row>
        <row r="5597">
          <cell r="B5597" t="str">
            <v>有機小芥菜</v>
          </cell>
          <cell r="E5597" t="str">
            <v>余育鴻</v>
          </cell>
          <cell r="F5597" t="str">
            <v>KG</v>
          </cell>
          <cell r="H5597" t="str">
            <v>臺灣有機農產品</v>
          </cell>
          <cell r="I5597" t="str">
            <v>1-004-100219</v>
          </cell>
        </row>
        <row r="5598">
          <cell r="B5598" t="str">
            <v>有機小芥菜</v>
          </cell>
          <cell r="E5598" t="str">
            <v>江文幼</v>
          </cell>
          <cell r="F5598" t="str">
            <v>KG</v>
          </cell>
          <cell r="H5598" t="str">
            <v>臺灣有機農產品</v>
          </cell>
          <cell r="I5598" t="str">
            <v>1-008-210511</v>
          </cell>
        </row>
        <row r="5599">
          <cell r="B5599" t="str">
            <v>有機山茼蒿</v>
          </cell>
          <cell r="E5599" t="str">
            <v>葉志豪</v>
          </cell>
          <cell r="F5599" t="str">
            <v>KG</v>
          </cell>
          <cell r="H5599" t="str">
            <v>臺灣有機農產品</v>
          </cell>
          <cell r="I5599" t="str">
            <v>1-007-115012</v>
          </cell>
        </row>
        <row r="5600">
          <cell r="B5600" t="str">
            <v>有機山茼蒿</v>
          </cell>
          <cell r="E5600" t="str">
            <v>宋木森</v>
          </cell>
          <cell r="F5600" t="str">
            <v>KG</v>
          </cell>
          <cell r="H5600" t="str">
            <v>臺灣有機農產品</v>
          </cell>
          <cell r="I5600" t="str">
            <v>1-010-100311</v>
          </cell>
        </row>
        <row r="5601">
          <cell r="B5601" t="str">
            <v>有機山茼蒿</v>
          </cell>
          <cell r="E5601" t="str">
            <v>宋紹華</v>
          </cell>
          <cell r="F5601" t="str">
            <v>KG</v>
          </cell>
          <cell r="H5601" t="str">
            <v>臺灣有機農產品</v>
          </cell>
          <cell r="I5601" t="str">
            <v>1-010-100311</v>
          </cell>
        </row>
        <row r="5602">
          <cell r="B5602" t="str">
            <v>有機山茼蒿</v>
          </cell>
          <cell r="E5602" t="str">
            <v>吳俊葦</v>
          </cell>
          <cell r="F5602" t="str">
            <v>KG</v>
          </cell>
          <cell r="H5602" t="str">
            <v>臺灣有機農產品</v>
          </cell>
          <cell r="I5602" t="str">
            <v>1-009-110252</v>
          </cell>
        </row>
        <row r="5603">
          <cell r="B5603" t="str">
            <v>有機山茼蒿</v>
          </cell>
          <cell r="E5603" t="str">
            <v>鍾淑玲</v>
          </cell>
          <cell r="F5603" t="str">
            <v>KG</v>
          </cell>
          <cell r="H5603" t="str">
            <v>臺灣有機農產品</v>
          </cell>
          <cell r="I5603" t="str">
            <v>1-007-116062</v>
          </cell>
        </row>
        <row r="5604">
          <cell r="B5604" t="str">
            <v>有機山茼蒿</v>
          </cell>
          <cell r="E5604" t="str">
            <v>陳滿</v>
          </cell>
          <cell r="F5604" t="str">
            <v>KG</v>
          </cell>
          <cell r="H5604" t="str">
            <v>臺灣有機農產品</v>
          </cell>
          <cell r="I5604" t="str">
            <v>1-008-190502</v>
          </cell>
        </row>
        <row r="5605">
          <cell r="B5605" t="str">
            <v>有機山茼蒿</v>
          </cell>
          <cell r="E5605" t="str">
            <v>葉木昌</v>
          </cell>
          <cell r="F5605" t="str">
            <v>KG</v>
          </cell>
          <cell r="H5605" t="str">
            <v>臺灣有機農產品</v>
          </cell>
          <cell r="I5605" t="str">
            <v>1-003-911021</v>
          </cell>
        </row>
        <row r="5606">
          <cell r="B5606" t="str">
            <v>有機山茼蒿</v>
          </cell>
          <cell r="E5606" t="str">
            <v>尹心魯妮</v>
          </cell>
          <cell r="F5606" t="str">
            <v>KG</v>
          </cell>
          <cell r="H5606" t="str">
            <v>臺灣有機農產品</v>
          </cell>
          <cell r="I5606" t="str">
            <v>1-008-160413</v>
          </cell>
        </row>
        <row r="5607">
          <cell r="B5607" t="str">
            <v>有機山茼蒿</v>
          </cell>
          <cell r="E5607" t="str">
            <v>瑞城農產</v>
          </cell>
          <cell r="F5607" t="str">
            <v>KG</v>
          </cell>
          <cell r="H5607" t="str">
            <v>臺灣有機農產品</v>
          </cell>
          <cell r="I5607" t="str">
            <v>1-003-912003</v>
          </cell>
        </row>
        <row r="5608">
          <cell r="B5608" t="str">
            <v>有機山茼蒿</v>
          </cell>
          <cell r="E5608" t="str">
            <v>何新上</v>
          </cell>
          <cell r="F5608" t="str">
            <v>KG</v>
          </cell>
          <cell r="H5608" t="str">
            <v>臺灣有機農產品</v>
          </cell>
          <cell r="I5608" t="str">
            <v>1-004-100385</v>
          </cell>
        </row>
        <row r="5609">
          <cell r="B5609" t="str">
            <v>有機山茼蒿</v>
          </cell>
          <cell r="E5609" t="str">
            <v>張銘輝</v>
          </cell>
          <cell r="F5609" t="str">
            <v>KG</v>
          </cell>
          <cell r="H5609" t="str">
            <v>臺灣有機農產品</v>
          </cell>
          <cell r="I5609" t="str">
            <v>1-005-010180</v>
          </cell>
        </row>
        <row r="5610">
          <cell r="B5610" t="str">
            <v>有機山茼蒿</v>
          </cell>
          <cell r="E5610" t="str">
            <v>廣福農場</v>
          </cell>
          <cell r="F5610" t="str">
            <v>KG</v>
          </cell>
          <cell r="H5610" t="str">
            <v>臺灣有機農產品</v>
          </cell>
          <cell r="I5610" t="str">
            <v>1-009-110311</v>
          </cell>
        </row>
        <row r="5611">
          <cell r="B5611" t="str">
            <v>有機山茼蒿</v>
          </cell>
          <cell r="E5611" t="str">
            <v>林聖智</v>
          </cell>
          <cell r="F5611" t="str">
            <v>KG</v>
          </cell>
          <cell r="H5611" t="str">
            <v>臺灣有機農產品</v>
          </cell>
          <cell r="I5611" t="str">
            <v>1-003-911083</v>
          </cell>
        </row>
        <row r="5612">
          <cell r="B5612" t="str">
            <v>有機山茼蒿</v>
          </cell>
          <cell r="E5612" t="str">
            <v>余育鴻</v>
          </cell>
          <cell r="F5612" t="str">
            <v>KG</v>
          </cell>
          <cell r="H5612" t="str">
            <v>臺灣有機農產品</v>
          </cell>
          <cell r="I5612" t="str">
            <v>1-004-100219</v>
          </cell>
        </row>
        <row r="5613">
          <cell r="B5613" t="str">
            <v>有機山茼蒿</v>
          </cell>
          <cell r="E5613" t="str">
            <v>江文幼</v>
          </cell>
          <cell r="F5613" t="str">
            <v>KG</v>
          </cell>
          <cell r="H5613" t="str">
            <v>臺灣有機農產品</v>
          </cell>
          <cell r="I5613" t="str">
            <v>1-008-210511</v>
          </cell>
        </row>
        <row r="5614">
          <cell r="B5614" t="str">
            <v>有機山菠菜</v>
          </cell>
          <cell r="E5614" t="str">
            <v>葉志豪</v>
          </cell>
          <cell r="F5614" t="str">
            <v>KG</v>
          </cell>
          <cell r="H5614" t="str">
            <v>臺灣有機農產品</v>
          </cell>
          <cell r="I5614" t="str">
            <v>1-007-115012</v>
          </cell>
        </row>
        <row r="5615">
          <cell r="B5615" t="str">
            <v>有機山菠菜</v>
          </cell>
          <cell r="E5615" t="str">
            <v>宋木森</v>
          </cell>
          <cell r="F5615" t="str">
            <v>KG</v>
          </cell>
          <cell r="H5615" t="str">
            <v>臺灣有機農產品</v>
          </cell>
          <cell r="I5615" t="str">
            <v>1-010-100311</v>
          </cell>
        </row>
        <row r="5616">
          <cell r="B5616" t="str">
            <v>有機山菠菜</v>
          </cell>
          <cell r="E5616" t="str">
            <v>宋紹華</v>
          </cell>
          <cell r="F5616" t="str">
            <v>KG</v>
          </cell>
          <cell r="H5616" t="str">
            <v>臺灣有機農產品</v>
          </cell>
          <cell r="I5616" t="str">
            <v>1-010-100311</v>
          </cell>
        </row>
        <row r="5617">
          <cell r="B5617" t="str">
            <v>有機山菠菜</v>
          </cell>
          <cell r="E5617" t="str">
            <v>吳俊葦</v>
          </cell>
          <cell r="F5617" t="str">
            <v>KG</v>
          </cell>
          <cell r="H5617" t="str">
            <v>臺灣有機農產品</v>
          </cell>
          <cell r="I5617" t="str">
            <v>1-009-110252</v>
          </cell>
        </row>
        <row r="5618">
          <cell r="B5618" t="str">
            <v>有機山菠菜</v>
          </cell>
          <cell r="E5618" t="str">
            <v>鍾淑玲</v>
          </cell>
          <cell r="F5618" t="str">
            <v>KG</v>
          </cell>
          <cell r="H5618" t="str">
            <v>臺灣有機農產品</v>
          </cell>
          <cell r="I5618" t="str">
            <v>1-007-116062</v>
          </cell>
        </row>
        <row r="5619">
          <cell r="B5619" t="str">
            <v>有機山菠菜</v>
          </cell>
          <cell r="E5619" t="str">
            <v>陳滿</v>
          </cell>
          <cell r="F5619" t="str">
            <v>KG</v>
          </cell>
          <cell r="H5619" t="str">
            <v>臺灣有機農產品</v>
          </cell>
          <cell r="I5619" t="str">
            <v>1-008-190502</v>
          </cell>
        </row>
        <row r="5620">
          <cell r="B5620" t="str">
            <v>有機山菠菜</v>
          </cell>
          <cell r="E5620" t="str">
            <v>葉木昌</v>
          </cell>
          <cell r="F5620" t="str">
            <v>KG</v>
          </cell>
          <cell r="H5620" t="str">
            <v>臺灣有機農產品</v>
          </cell>
          <cell r="I5620" t="str">
            <v>1-003-911021</v>
          </cell>
        </row>
        <row r="5621">
          <cell r="B5621" t="str">
            <v>有機山菠菜</v>
          </cell>
          <cell r="E5621" t="str">
            <v>尹心魯妮</v>
          </cell>
          <cell r="F5621" t="str">
            <v>KG</v>
          </cell>
          <cell r="H5621" t="str">
            <v>臺灣有機農產品</v>
          </cell>
          <cell r="I5621" t="str">
            <v>1-008-160413</v>
          </cell>
        </row>
        <row r="5622">
          <cell r="B5622" t="str">
            <v>有機山菠菜</v>
          </cell>
          <cell r="E5622" t="str">
            <v>瑞城農產</v>
          </cell>
          <cell r="F5622" t="str">
            <v>KG</v>
          </cell>
          <cell r="H5622" t="str">
            <v>臺灣有機農產品</v>
          </cell>
          <cell r="I5622" t="str">
            <v>1-003-912003</v>
          </cell>
        </row>
        <row r="5623">
          <cell r="B5623" t="str">
            <v>有機山菠菜</v>
          </cell>
          <cell r="E5623" t="str">
            <v>何新上</v>
          </cell>
          <cell r="F5623" t="str">
            <v>KG</v>
          </cell>
          <cell r="H5623" t="str">
            <v>臺灣有機農產品</v>
          </cell>
          <cell r="I5623" t="str">
            <v>1-004-100385</v>
          </cell>
        </row>
        <row r="5624">
          <cell r="B5624" t="str">
            <v>有機山菠菜</v>
          </cell>
          <cell r="E5624" t="str">
            <v>張銘輝</v>
          </cell>
          <cell r="F5624" t="str">
            <v>KG</v>
          </cell>
          <cell r="H5624" t="str">
            <v>臺灣有機農產品</v>
          </cell>
          <cell r="I5624" t="str">
            <v>1-005-010180</v>
          </cell>
        </row>
        <row r="5625">
          <cell r="B5625" t="str">
            <v>有機山菠菜</v>
          </cell>
          <cell r="E5625" t="str">
            <v>廣福農場</v>
          </cell>
          <cell r="F5625" t="str">
            <v>KG</v>
          </cell>
          <cell r="H5625" t="str">
            <v>臺灣有機農產品</v>
          </cell>
          <cell r="I5625" t="str">
            <v>1-009-110311</v>
          </cell>
        </row>
        <row r="5626">
          <cell r="B5626" t="str">
            <v>有機山菠菜</v>
          </cell>
          <cell r="E5626" t="str">
            <v>林聖智</v>
          </cell>
          <cell r="F5626" t="str">
            <v>KG</v>
          </cell>
          <cell r="H5626" t="str">
            <v>臺灣有機農產品</v>
          </cell>
          <cell r="I5626" t="str">
            <v>1-003-911083</v>
          </cell>
        </row>
        <row r="5627">
          <cell r="B5627" t="str">
            <v>有機山菠菜</v>
          </cell>
          <cell r="E5627" t="str">
            <v>余育鴻</v>
          </cell>
          <cell r="F5627" t="str">
            <v>KG</v>
          </cell>
          <cell r="H5627" t="str">
            <v>臺灣有機農產品</v>
          </cell>
          <cell r="I5627" t="str">
            <v>1-004-100219</v>
          </cell>
        </row>
        <row r="5628">
          <cell r="B5628" t="str">
            <v>有機山菠菜</v>
          </cell>
          <cell r="E5628" t="str">
            <v>江文幼</v>
          </cell>
          <cell r="F5628" t="str">
            <v>KG</v>
          </cell>
          <cell r="H5628" t="str">
            <v>臺灣有機農產品</v>
          </cell>
          <cell r="I5628" t="str">
            <v>1-008-210511</v>
          </cell>
        </row>
        <row r="5629">
          <cell r="B5629" t="str">
            <v>有機日本水菜</v>
          </cell>
          <cell r="E5629" t="str">
            <v>葉志豪</v>
          </cell>
          <cell r="F5629" t="str">
            <v>KG</v>
          </cell>
          <cell r="H5629" t="str">
            <v>臺灣有機農產品</v>
          </cell>
          <cell r="I5629" t="str">
            <v>1-007-115012</v>
          </cell>
        </row>
        <row r="5630">
          <cell r="B5630" t="str">
            <v>有機日本水菜</v>
          </cell>
          <cell r="E5630" t="str">
            <v>宋木森</v>
          </cell>
          <cell r="F5630" t="str">
            <v>KG</v>
          </cell>
          <cell r="H5630" t="str">
            <v>臺灣有機農產品</v>
          </cell>
          <cell r="I5630" t="str">
            <v>1-010-100311</v>
          </cell>
        </row>
        <row r="5631">
          <cell r="B5631" t="str">
            <v>有機日本水菜</v>
          </cell>
          <cell r="E5631" t="str">
            <v>宋紹華</v>
          </cell>
          <cell r="F5631" t="str">
            <v>KG</v>
          </cell>
          <cell r="H5631" t="str">
            <v>臺灣有機農產品</v>
          </cell>
          <cell r="I5631" t="str">
            <v>1-010-100311</v>
          </cell>
        </row>
        <row r="5632">
          <cell r="B5632" t="str">
            <v>有機日本水菜</v>
          </cell>
          <cell r="E5632" t="str">
            <v>吳俊葦</v>
          </cell>
          <cell r="F5632" t="str">
            <v>KG</v>
          </cell>
          <cell r="H5632" t="str">
            <v>臺灣有機農產品</v>
          </cell>
          <cell r="I5632" t="str">
            <v>1-009-110252</v>
          </cell>
        </row>
        <row r="5633">
          <cell r="B5633" t="str">
            <v>有機日本水菜</v>
          </cell>
          <cell r="E5633" t="str">
            <v>鍾淑玲</v>
          </cell>
          <cell r="F5633" t="str">
            <v>KG</v>
          </cell>
          <cell r="H5633" t="str">
            <v>臺灣有機農產品</v>
          </cell>
          <cell r="I5633" t="str">
            <v>1-007-116062</v>
          </cell>
        </row>
        <row r="5634">
          <cell r="B5634" t="str">
            <v>有機日本水菜</v>
          </cell>
          <cell r="E5634" t="str">
            <v>陳滿</v>
          </cell>
          <cell r="F5634" t="str">
            <v>KG</v>
          </cell>
          <cell r="H5634" t="str">
            <v>臺灣有機農產品</v>
          </cell>
          <cell r="I5634" t="str">
            <v>1-008-190502</v>
          </cell>
        </row>
        <row r="5635">
          <cell r="B5635" t="str">
            <v>有機日本水菜</v>
          </cell>
          <cell r="E5635" t="str">
            <v>葉木昌</v>
          </cell>
          <cell r="F5635" t="str">
            <v>KG</v>
          </cell>
          <cell r="H5635" t="str">
            <v>臺灣有機農產品</v>
          </cell>
          <cell r="I5635" t="str">
            <v>1-003-911021</v>
          </cell>
        </row>
        <row r="5636">
          <cell r="B5636" t="str">
            <v>有機日本水菜</v>
          </cell>
          <cell r="E5636" t="str">
            <v>尹心魯妮</v>
          </cell>
          <cell r="F5636" t="str">
            <v>KG</v>
          </cell>
          <cell r="H5636" t="str">
            <v>臺灣有機農產品</v>
          </cell>
          <cell r="I5636" t="str">
            <v>1-008-160413</v>
          </cell>
        </row>
        <row r="5637">
          <cell r="B5637" t="str">
            <v>有機日本水菜</v>
          </cell>
          <cell r="E5637" t="str">
            <v>瑞城農產</v>
          </cell>
          <cell r="F5637" t="str">
            <v>KG</v>
          </cell>
          <cell r="H5637" t="str">
            <v>臺灣有機農產品</v>
          </cell>
          <cell r="I5637" t="str">
            <v>1-003-912003</v>
          </cell>
        </row>
        <row r="5638">
          <cell r="B5638" t="str">
            <v>有機日本水菜</v>
          </cell>
          <cell r="E5638" t="str">
            <v>何新上</v>
          </cell>
          <cell r="F5638" t="str">
            <v>KG</v>
          </cell>
          <cell r="H5638" t="str">
            <v>臺灣有機農產品</v>
          </cell>
          <cell r="I5638" t="str">
            <v>1-004-100385</v>
          </cell>
        </row>
        <row r="5639">
          <cell r="B5639" t="str">
            <v>有機日本水菜</v>
          </cell>
          <cell r="E5639" t="str">
            <v>張銘輝</v>
          </cell>
          <cell r="F5639" t="str">
            <v>KG</v>
          </cell>
          <cell r="H5639" t="str">
            <v>臺灣有機農產品</v>
          </cell>
          <cell r="I5639" t="str">
            <v>1-005-010180</v>
          </cell>
        </row>
        <row r="5640">
          <cell r="B5640" t="str">
            <v>有機日本水菜</v>
          </cell>
          <cell r="E5640" t="str">
            <v>廣福農場</v>
          </cell>
          <cell r="F5640" t="str">
            <v>KG</v>
          </cell>
          <cell r="H5640" t="str">
            <v>臺灣有機農產品</v>
          </cell>
          <cell r="I5640" t="str">
            <v>1-009-110311</v>
          </cell>
        </row>
        <row r="5641">
          <cell r="B5641" t="str">
            <v>有機日本水菜</v>
          </cell>
          <cell r="E5641" t="str">
            <v>林聖智</v>
          </cell>
          <cell r="F5641" t="str">
            <v>KG</v>
          </cell>
          <cell r="H5641" t="str">
            <v>臺灣有機農產品</v>
          </cell>
          <cell r="I5641" t="str">
            <v>1-003-911083</v>
          </cell>
        </row>
        <row r="5642">
          <cell r="B5642" t="str">
            <v>有機日本水菜</v>
          </cell>
          <cell r="E5642" t="str">
            <v>余育鴻</v>
          </cell>
          <cell r="F5642" t="str">
            <v>KG</v>
          </cell>
          <cell r="H5642" t="str">
            <v>臺灣有機農產品</v>
          </cell>
          <cell r="I5642" t="str">
            <v>1-004-100219</v>
          </cell>
        </row>
        <row r="5643">
          <cell r="B5643" t="str">
            <v>有機日本水菜</v>
          </cell>
          <cell r="E5643" t="str">
            <v>江文幼</v>
          </cell>
          <cell r="F5643" t="str">
            <v>KG</v>
          </cell>
          <cell r="H5643" t="str">
            <v>臺灣有機農產品</v>
          </cell>
          <cell r="I5643" t="str">
            <v>1-008-210511</v>
          </cell>
        </row>
        <row r="5644">
          <cell r="B5644" t="str">
            <v>有機四季小松菜</v>
          </cell>
          <cell r="E5644" t="str">
            <v>葉志豪</v>
          </cell>
          <cell r="F5644" t="str">
            <v>KG</v>
          </cell>
          <cell r="H5644" t="str">
            <v>臺灣有機農產品</v>
          </cell>
          <cell r="I5644" t="str">
            <v>1-007-115012</v>
          </cell>
        </row>
        <row r="5645">
          <cell r="B5645" t="str">
            <v>有機四季小松菜</v>
          </cell>
          <cell r="E5645" t="str">
            <v>宋木森</v>
          </cell>
          <cell r="F5645" t="str">
            <v>KG</v>
          </cell>
          <cell r="H5645" t="str">
            <v>臺灣有機農產品</v>
          </cell>
          <cell r="I5645" t="str">
            <v>1-010-100311</v>
          </cell>
        </row>
        <row r="5646">
          <cell r="B5646" t="str">
            <v>有機四季小松菜</v>
          </cell>
          <cell r="E5646" t="str">
            <v>宋紹華</v>
          </cell>
          <cell r="F5646" t="str">
            <v>KG</v>
          </cell>
          <cell r="H5646" t="str">
            <v>臺灣有機農產品</v>
          </cell>
          <cell r="I5646" t="str">
            <v>1-010-100311</v>
          </cell>
        </row>
        <row r="5647">
          <cell r="B5647" t="str">
            <v>有機四季小松菜</v>
          </cell>
          <cell r="E5647" t="str">
            <v>吳俊葦</v>
          </cell>
          <cell r="F5647" t="str">
            <v>KG</v>
          </cell>
          <cell r="H5647" t="str">
            <v>臺灣有機農產品</v>
          </cell>
          <cell r="I5647" t="str">
            <v>1-009-110252</v>
          </cell>
        </row>
        <row r="5648">
          <cell r="B5648" t="str">
            <v>有機四季小松菜</v>
          </cell>
          <cell r="E5648" t="str">
            <v>鍾淑玲</v>
          </cell>
          <cell r="F5648" t="str">
            <v>KG</v>
          </cell>
          <cell r="H5648" t="str">
            <v>臺灣有機農產品</v>
          </cell>
          <cell r="I5648" t="str">
            <v>1-007-116062</v>
          </cell>
        </row>
        <row r="5649">
          <cell r="B5649" t="str">
            <v>有機四季小松菜</v>
          </cell>
          <cell r="E5649" t="str">
            <v>陳滿</v>
          </cell>
          <cell r="F5649" t="str">
            <v>KG</v>
          </cell>
          <cell r="H5649" t="str">
            <v>臺灣有機農產品</v>
          </cell>
          <cell r="I5649" t="str">
            <v>1-008-190502</v>
          </cell>
        </row>
        <row r="5650">
          <cell r="B5650" t="str">
            <v>有機四季小松菜</v>
          </cell>
          <cell r="E5650" t="str">
            <v>葉木昌</v>
          </cell>
          <cell r="F5650" t="str">
            <v>KG</v>
          </cell>
          <cell r="H5650" t="str">
            <v>臺灣有機農產品</v>
          </cell>
          <cell r="I5650" t="str">
            <v>1-003-911021</v>
          </cell>
        </row>
        <row r="5651">
          <cell r="B5651" t="str">
            <v>有機四季小松菜</v>
          </cell>
          <cell r="E5651" t="str">
            <v>尹心魯妮</v>
          </cell>
          <cell r="F5651" t="str">
            <v>KG</v>
          </cell>
          <cell r="H5651" t="str">
            <v>臺灣有機農產品</v>
          </cell>
          <cell r="I5651" t="str">
            <v>1-008-160413</v>
          </cell>
        </row>
        <row r="5652">
          <cell r="B5652" t="str">
            <v>有機四季小松菜</v>
          </cell>
          <cell r="E5652" t="str">
            <v>瑞城農產</v>
          </cell>
          <cell r="F5652" t="str">
            <v>KG</v>
          </cell>
          <cell r="H5652" t="str">
            <v>臺灣有機農產品</v>
          </cell>
          <cell r="I5652" t="str">
            <v>1-003-912003</v>
          </cell>
        </row>
        <row r="5653">
          <cell r="B5653" t="str">
            <v>有機四季小松菜</v>
          </cell>
          <cell r="E5653" t="str">
            <v>何新上</v>
          </cell>
          <cell r="F5653" t="str">
            <v>KG</v>
          </cell>
          <cell r="H5653" t="str">
            <v>臺灣有機農產品</v>
          </cell>
          <cell r="I5653" t="str">
            <v>1-004-100385</v>
          </cell>
        </row>
        <row r="5654">
          <cell r="B5654" t="str">
            <v>有機四季小松菜</v>
          </cell>
          <cell r="E5654" t="str">
            <v>張銘輝</v>
          </cell>
          <cell r="F5654" t="str">
            <v>KG</v>
          </cell>
          <cell r="H5654" t="str">
            <v>臺灣有機農產品</v>
          </cell>
          <cell r="I5654" t="str">
            <v>1-005-010180</v>
          </cell>
        </row>
        <row r="5655">
          <cell r="B5655" t="str">
            <v>有機四季小松菜</v>
          </cell>
          <cell r="E5655" t="str">
            <v>廣福農場</v>
          </cell>
          <cell r="F5655" t="str">
            <v>KG</v>
          </cell>
          <cell r="H5655" t="str">
            <v>臺灣有機農產品</v>
          </cell>
          <cell r="I5655" t="str">
            <v>1-009-110311</v>
          </cell>
        </row>
        <row r="5656">
          <cell r="B5656" t="str">
            <v>有機四季小松菜</v>
          </cell>
          <cell r="E5656" t="str">
            <v>林聖智</v>
          </cell>
          <cell r="F5656" t="str">
            <v>KG</v>
          </cell>
          <cell r="H5656" t="str">
            <v>臺灣有機農產品</v>
          </cell>
          <cell r="I5656" t="str">
            <v>1-003-911083</v>
          </cell>
        </row>
        <row r="5657">
          <cell r="B5657" t="str">
            <v>有機四季小松菜</v>
          </cell>
          <cell r="E5657" t="str">
            <v>余育鴻</v>
          </cell>
          <cell r="F5657" t="str">
            <v>KG</v>
          </cell>
          <cell r="H5657" t="str">
            <v>臺灣有機農產品</v>
          </cell>
          <cell r="I5657" t="str">
            <v>1-004-100219</v>
          </cell>
        </row>
        <row r="5658">
          <cell r="B5658" t="str">
            <v>有機四季小松菜</v>
          </cell>
          <cell r="E5658" t="str">
            <v>江文幼</v>
          </cell>
          <cell r="F5658" t="str">
            <v>KG</v>
          </cell>
          <cell r="H5658" t="str">
            <v>臺灣有機農產品</v>
          </cell>
          <cell r="I5658" t="str">
            <v>1-008-210511</v>
          </cell>
        </row>
        <row r="5659">
          <cell r="B5659" t="str">
            <v>有機奶油白菜</v>
          </cell>
          <cell r="E5659" t="str">
            <v>葉志豪</v>
          </cell>
          <cell r="F5659" t="str">
            <v>KG</v>
          </cell>
          <cell r="H5659" t="str">
            <v>臺灣有機農產品</v>
          </cell>
          <cell r="I5659" t="str">
            <v>1-007-115012</v>
          </cell>
        </row>
        <row r="5660">
          <cell r="B5660" t="str">
            <v>有機奶油白菜</v>
          </cell>
          <cell r="E5660" t="str">
            <v>宋木森</v>
          </cell>
          <cell r="F5660" t="str">
            <v>KG</v>
          </cell>
          <cell r="H5660" t="str">
            <v>臺灣有機農產品</v>
          </cell>
          <cell r="I5660" t="str">
            <v>1-010-100311</v>
          </cell>
        </row>
        <row r="5661">
          <cell r="B5661" t="str">
            <v>有機奶油白菜</v>
          </cell>
          <cell r="E5661" t="str">
            <v>宋紹華</v>
          </cell>
          <cell r="F5661" t="str">
            <v>KG</v>
          </cell>
          <cell r="H5661" t="str">
            <v>臺灣有機農產品</v>
          </cell>
          <cell r="I5661" t="str">
            <v>1-010-100311</v>
          </cell>
        </row>
        <row r="5662">
          <cell r="B5662" t="str">
            <v>有機奶油白菜</v>
          </cell>
          <cell r="E5662" t="str">
            <v>吳俊葦</v>
          </cell>
          <cell r="F5662" t="str">
            <v>KG</v>
          </cell>
          <cell r="H5662" t="str">
            <v>臺灣有機農產品</v>
          </cell>
          <cell r="I5662" t="str">
            <v>1-009-110252</v>
          </cell>
        </row>
        <row r="5663">
          <cell r="B5663" t="str">
            <v>有機奶油白菜</v>
          </cell>
          <cell r="E5663" t="str">
            <v>鍾淑玲</v>
          </cell>
          <cell r="F5663" t="str">
            <v>KG</v>
          </cell>
          <cell r="H5663" t="str">
            <v>臺灣有機農產品</v>
          </cell>
          <cell r="I5663" t="str">
            <v>1-007-116062</v>
          </cell>
        </row>
        <row r="5664">
          <cell r="B5664" t="str">
            <v>有機奶油白菜</v>
          </cell>
          <cell r="E5664" t="str">
            <v>陳滿</v>
          </cell>
          <cell r="F5664" t="str">
            <v>KG</v>
          </cell>
          <cell r="H5664" t="str">
            <v>臺灣有機農產品</v>
          </cell>
          <cell r="I5664" t="str">
            <v>1-008-190502</v>
          </cell>
        </row>
        <row r="5665">
          <cell r="B5665" t="str">
            <v>有機奶油白菜</v>
          </cell>
          <cell r="E5665" t="str">
            <v>葉木昌</v>
          </cell>
          <cell r="F5665" t="str">
            <v>KG</v>
          </cell>
          <cell r="H5665" t="str">
            <v>臺灣有機農產品</v>
          </cell>
          <cell r="I5665" t="str">
            <v>1-003-911021</v>
          </cell>
        </row>
        <row r="5666">
          <cell r="B5666" t="str">
            <v>有機奶油白菜</v>
          </cell>
          <cell r="E5666" t="str">
            <v>尹心魯妮</v>
          </cell>
          <cell r="F5666" t="str">
            <v>KG</v>
          </cell>
          <cell r="H5666" t="str">
            <v>臺灣有機農產品</v>
          </cell>
          <cell r="I5666" t="str">
            <v>1-008-160413</v>
          </cell>
        </row>
        <row r="5667">
          <cell r="B5667" t="str">
            <v>有機奶油白菜</v>
          </cell>
          <cell r="E5667" t="str">
            <v>瑞城農產</v>
          </cell>
          <cell r="F5667" t="str">
            <v>KG</v>
          </cell>
          <cell r="H5667" t="str">
            <v>臺灣有機農產品</v>
          </cell>
          <cell r="I5667" t="str">
            <v>1-003-912003</v>
          </cell>
        </row>
        <row r="5668">
          <cell r="B5668" t="str">
            <v>有機奶油白菜</v>
          </cell>
          <cell r="E5668" t="str">
            <v>何新上</v>
          </cell>
          <cell r="F5668" t="str">
            <v>KG</v>
          </cell>
          <cell r="H5668" t="str">
            <v>臺灣有機農產品</v>
          </cell>
          <cell r="I5668" t="str">
            <v>1-004-100385</v>
          </cell>
        </row>
        <row r="5669">
          <cell r="B5669" t="str">
            <v>有機奶油白菜</v>
          </cell>
          <cell r="E5669" t="str">
            <v>張銘輝</v>
          </cell>
          <cell r="F5669" t="str">
            <v>KG</v>
          </cell>
          <cell r="H5669" t="str">
            <v>臺灣有機農產品</v>
          </cell>
          <cell r="I5669" t="str">
            <v>1-005-010180</v>
          </cell>
        </row>
        <row r="5670">
          <cell r="B5670" t="str">
            <v>有機奶油白菜</v>
          </cell>
          <cell r="E5670" t="str">
            <v>廣福農場</v>
          </cell>
          <cell r="F5670" t="str">
            <v>KG</v>
          </cell>
          <cell r="H5670" t="str">
            <v>臺灣有機農產品</v>
          </cell>
          <cell r="I5670" t="str">
            <v>1-009-110311</v>
          </cell>
        </row>
        <row r="5671">
          <cell r="B5671" t="str">
            <v>有機奶油白菜</v>
          </cell>
          <cell r="E5671" t="str">
            <v>林聖智</v>
          </cell>
          <cell r="F5671" t="str">
            <v>KG</v>
          </cell>
          <cell r="H5671" t="str">
            <v>臺灣有機農產品</v>
          </cell>
          <cell r="I5671" t="str">
            <v>1-003-911083</v>
          </cell>
        </row>
        <row r="5672">
          <cell r="B5672" t="str">
            <v>有機奶油白菜</v>
          </cell>
          <cell r="E5672" t="str">
            <v>余育鴻</v>
          </cell>
          <cell r="F5672" t="str">
            <v>KG</v>
          </cell>
          <cell r="H5672" t="str">
            <v>臺灣有機農產品</v>
          </cell>
          <cell r="I5672" t="str">
            <v>1-004-100219</v>
          </cell>
        </row>
        <row r="5673">
          <cell r="B5673" t="str">
            <v>有機奶油白菜</v>
          </cell>
          <cell r="E5673" t="str">
            <v>江文幼</v>
          </cell>
          <cell r="F5673" t="str">
            <v>KG</v>
          </cell>
          <cell r="H5673" t="str">
            <v>臺灣有機農產品</v>
          </cell>
          <cell r="I5673" t="str">
            <v>1-008-210511</v>
          </cell>
        </row>
        <row r="5674">
          <cell r="B5674" t="str">
            <v>有機白莧菜</v>
          </cell>
          <cell r="E5674" t="str">
            <v>葉志豪</v>
          </cell>
          <cell r="F5674" t="str">
            <v>KG</v>
          </cell>
          <cell r="H5674" t="str">
            <v>臺灣有機農產品</v>
          </cell>
          <cell r="I5674" t="str">
            <v>1-007-115012</v>
          </cell>
        </row>
        <row r="5675">
          <cell r="B5675" t="str">
            <v>有機白莧菜</v>
          </cell>
          <cell r="E5675" t="str">
            <v>宋木森</v>
          </cell>
          <cell r="F5675" t="str">
            <v>KG</v>
          </cell>
          <cell r="H5675" t="str">
            <v>臺灣有機農產品</v>
          </cell>
          <cell r="I5675" t="str">
            <v>1-010-100311</v>
          </cell>
        </row>
        <row r="5676">
          <cell r="B5676" t="str">
            <v>有機白莧菜</v>
          </cell>
          <cell r="E5676" t="str">
            <v>宋紹華</v>
          </cell>
          <cell r="F5676" t="str">
            <v>KG</v>
          </cell>
          <cell r="H5676" t="str">
            <v>臺灣有機農產品</v>
          </cell>
          <cell r="I5676" t="str">
            <v>1-010-100311</v>
          </cell>
        </row>
        <row r="5677">
          <cell r="B5677" t="str">
            <v>有機白莧菜</v>
          </cell>
          <cell r="E5677" t="str">
            <v>吳俊葦</v>
          </cell>
          <cell r="F5677" t="str">
            <v>KG</v>
          </cell>
          <cell r="H5677" t="str">
            <v>臺灣有機農產品</v>
          </cell>
          <cell r="I5677" t="str">
            <v>1-009-110252</v>
          </cell>
        </row>
        <row r="5678">
          <cell r="B5678" t="str">
            <v>有機白莧菜</v>
          </cell>
          <cell r="E5678" t="str">
            <v>鍾淑玲</v>
          </cell>
          <cell r="F5678" t="str">
            <v>KG</v>
          </cell>
          <cell r="H5678" t="str">
            <v>臺灣有機農產品</v>
          </cell>
          <cell r="I5678" t="str">
            <v>1-007-116062</v>
          </cell>
        </row>
        <row r="5679">
          <cell r="B5679" t="str">
            <v>有機白莧菜</v>
          </cell>
          <cell r="E5679" t="str">
            <v>陳滿</v>
          </cell>
          <cell r="F5679" t="str">
            <v>KG</v>
          </cell>
          <cell r="H5679" t="str">
            <v>臺灣有機農產品</v>
          </cell>
          <cell r="I5679" t="str">
            <v>1-008-190502</v>
          </cell>
        </row>
        <row r="5680">
          <cell r="B5680" t="str">
            <v>有機白莧菜</v>
          </cell>
          <cell r="E5680" t="str">
            <v>葉木昌</v>
          </cell>
          <cell r="F5680" t="str">
            <v>KG</v>
          </cell>
          <cell r="H5680" t="str">
            <v>臺灣有機農產品</v>
          </cell>
          <cell r="I5680" t="str">
            <v>1-003-911021</v>
          </cell>
        </row>
        <row r="5681">
          <cell r="B5681" t="str">
            <v>有機白莧菜</v>
          </cell>
          <cell r="E5681" t="str">
            <v>尹心魯妮</v>
          </cell>
          <cell r="F5681" t="str">
            <v>KG</v>
          </cell>
          <cell r="H5681" t="str">
            <v>臺灣有機農產品</v>
          </cell>
          <cell r="I5681" t="str">
            <v>1-008-160413</v>
          </cell>
        </row>
        <row r="5682">
          <cell r="B5682" t="str">
            <v>有機白莧菜</v>
          </cell>
          <cell r="E5682" t="str">
            <v>瑞城農產</v>
          </cell>
          <cell r="F5682" t="str">
            <v>KG</v>
          </cell>
          <cell r="H5682" t="str">
            <v>臺灣有機農產品</v>
          </cell>
          <cell r="I5682" t="str">
            <v>1-003-912003</v>
          </cell>
        </row>
        <row r="5683">
          <cell r="B5683" t="str">
            <v>有機白莧菜</v>
          </cell>
          <cell r="E5683" t="str">
            <v>何新上</v>
          </cell>
          <cell r="F5683" t="str">
            <v>KG</v>
          </cell>
          <cell r="H5683" t="str">
            <v>臺灣有機農產品</v>
          </cell>
          <cell r="I5683" t="str">
            <v>1-004-100385</v>
          </cell>
        </row>
        <row r="5684">
          <cell r="B5684" t="str">
            <v>有機白莧菜</v>
          </cell>
          <cell r="E5684" t="str">
            <v>張銘輝</v>
          </cell>
          <cell r="F5684" t="str">
            <v>KG</v>
          </cell>
          <cell r="H5684" t="str">
            <v>臺灣有機農產品</v>
          </cell>
          <cell r="I5684" t="str">
            <v>1-005-010180</v>
          </cell>
        </row>
        <row r="5685">
          <cell r="B5685" t="str">
            <v>有機白莧菜</v>
          </cell>
          <cell r="E5685" t="str">
            <v>廣福農場</v>
          </cell>
          <cell r="F5685" t="str">
            <v>KG</v>
          </cell>
          <cell r="H5685" t="str">
            <v>臺灣有機農產品</v>
          </cell>
          <cell r="I5685" t="str">
            <v>1-009-110311</v>
          </cell>
        </row>
        <row r="5686">
          <cell r="B5686" t="str">
            <v>有機白莧菜</v>
          </cell>
          <cell r="E5686" t="str">
            <v>林聖智</v>
          </cell>
          <cell r="F5686" t="str">
            <v>KG</v>
          </cell>
          <cell r="H5686" t="str">
            <v>臺灣有機農產品</v>
          </cell>
          <cell r="I5686" t="str">
            <v>1-003-911083</v>
          </cell>
        </row>
        <row r="5687">
          <cell r="B5687" t="str">
            <v>有機白莧菜</v>
          </cell>
          <cell r="E5687" t="str">
            <v>余育鴻</v>
          </cell>
          <cell r="F5687" t="str">
            <v>KG</v>
          </cell>
          <cell r="H5687" t="str">
            <v>臺灣有機農產品</v>
          </cell>
          <cell r="I5687" t="str">
            <v>1-004-100219</v>
          </cell>
        </row>
        <row r="5688">
          <cell r="B5688" t="str">
            <v>有機白莧菜</v>
          </cell>
          <cell r="E5688" t="str">
            <v>江文幼</v>
          </cell>
          <cell r="F5688" t="str">
            <v>KG</v>
          </cell>
          <cell r="H5688" t="str">
            <v>臺灣有機農產品</v>
          </cell>
          <cell r="I5688" t="str">
            <v>1-008-210511</v>
          </cell>
        </row>
        <row r="5689">
          <cell r="B5689" t="str">
            <v>有機味美菜</v>
          </cell>
          <cell r="E5689" t="str">
            <v>葉志豪</v>
          </cell>
          <cell r="F5689" t="str">
            <v>KG</v>
          </cell>
          <cell r="H5689" t="str">
            <v>臺灣有機農產品</v>
          </cell>
          <cell r="I5689" t="str">
            <v>1-007-115012</v>
          </cell>
        </row>
        <row r="5690">
          <cell r="B5690" t="str">
            <v>有機味美菜</v>
          </cell>
          <cell r="E5690" t="str">
            <v>宋木森</v>
          </cell>
          <cell r="F5690" t="str">
            <v>KG</v>
          </cell>
          <cell r="H5690" t="str">
            <v>臺灣有機農產品</v>
          </cell>
          <cell r="I5690" t="str">
            <v>1-010-100311</v>
          </cell>
        </row>
        <row r="5691">
          <cell r="B5691" t="str">
            <v>有機味美菜</v>
          </cell>
          <cell r="E5691" t="str">
            <v>宋紹華</v>
          </cell>
          <cell r="F5691" t="str">
            <v>KG</v>
          </cell>
          <cell r="H5691" t="str">
            <v>臺灣有機農產品</v>
          </cell>
          <cell r="I5691" t="str">
            <v>1-010-100311</v>
          </cell>
        </row>
        <row r="5692">
          <cell r="B5692" t="str">
            <v>有機味美菜</v>
          </cell>
          <cell r="E5692" t="str">
            <v>吳俊葦</v>
          </cell>
          <cell r="F5692" t="str">
            <v>KG</v>
          </cell>
          <cell r="H5692" t="str">
            <v>臺灣有機農產品</v>
          </cell>
          <cell r="I5692" t="str">
            <v>1-009-110252</v>
          </cell>
        </row>
        <row r="5693">
          <cell r="B5693" t="str">
            <v>有機味美菜</v>
          </cell>
          <cell r="E5693" t="str">
            <v>鍾淑玲</v>
          </cell>
          <cell r="F5693" t="str">
            <v>KG</v>
          </cell>
          <cell r="H5693" t="str">
            <v>臺灣有機農產品</v>
          </cell>
          <cell r="I5693" t="str">
            <v>1-007-116062</v>
          </cell>
        </row>
        <row r="5694">
          <cell r="B5694" t="str">
            <v>有機味美菜</v>
          </cell>
          <cell r="E5694" t="str">
            <v>陳滿</v>
          </cell>
          <cell r="F5694" t="str">
            <v>KG</v>
          </cell>
          <cell r="H5694" t="str">
            <v>臺灣有機農產品</v>
          </cell>
          <cell r="I5694" t="str">
            <v>1-008-190502</v>
          </cell>
        </row>
        <row r="5695">
          <cell r="B5695" t="str">
            <v>有機味美菜</v>
          </cell>
          <cell r="E5695" t="str">
            <v>葉木昌</v>
          </cell>
          <cell r="F5695" t="str">
            <v>KG</v>
          </cell>
          <cell r="H5695" t="str">
            <v>臺灣有機農產品</v>
          </cell>
          <cell r="I5695" t="str">
            <v>1-003-911021</v>
          </cell>
        </row>
        <row r="5696">
          <cell r="B5696" t="str">
            <v>有機味美菜</v>
          </cell>
          <cell r="E5696" t="str">
            <v>尹心魯妮</v>
          </cell>
          <cell r="F5696" t="str">
            <v>KG</v>
          </cell>
          <cell r="H5696" t="str">
            <v>臺灣有機農產品</v>
          </cell>
          <cell r="I5696" t="str">
            <v>1-008-160413</v>
          </cell>
        </row>
        <row r="5697">
          <cell r="B5697" t="str">
            <v>有機味美菜</v>
          </cell>
          <cell r="E5697" t="str">
            <v>瑞城農產</v>
          </cell>
          <cell r="F5697" t="str">
            <v>KG</v>
          </cell>
          <cell r="H5697" t="str">
            <v>臺灣有機農產品</v>
          </cell>
          <cell r="I5697" t="str">
            <v>1-003-912003</v>
          </cell>
        </row>
        <row r="5698">
          <cell r="B5698" t="str">
            <v>有機味美菜</v>
          </cell>
          <cell r="E5698" t="str">
            <v>何新上</v>
          </cell>
          <cell r="F5698" t="str">
            <v>KG</v>
          </cell>
          <cell r="H5698" t="str">
            <v>臺灣有機農產品</v>
          </cell>
          <cell r="I5698" t="str">
            <v>1-004-100385</v>
          </cell>
        </row>
        <row r="5699">
          <cell r="B5699" t="str">
            <v>有機味美菜</v>
          </cell>
          <cell r="E5699" t="str">
            <v>張銘輝</v>
          </cell>
          <cell r="F5699" t="str">
            <v>KG</v>
          </cell>
          <cell r="H5699" t="str">
            <v>臺灣有機農產品</v>
          </cell>
          <cell r="I5699" t="str">
            <v>1-005-010180</v>
          </cell>
        </row>
        <row r="5700">
          <cell r="B5700" t="str">
            <v>有機味美菜</v>
          </cell>
          <cell r="E5700" t="str">
            <v>廣福農場</v>
          </cell>
          <cell r="F5700" t="str">
            <v>KG</v>
          </cell>
          <cell r="H5700" t="str">
            <v>臺灣有機農產品</v>
          </cell>
          <cell r="I5700" t="str">
            <v>1-009-110311</v>
          </cell>
        </row>
        <row r="5701">
          <cell r="B5701" t="str">
            <v>有機味美菜</v>
          </cell>
          <cell r="E5701" t="str">
            <v>林聖智</v>
          </cell>
          <cell r="F5701" t="str">
            <v>KG</v>
          </cell>
          <cell r="H5701" t="str">
            <v>臺灣有機農產品</v>
          </cell>
          <cell r="I5701" t="str">
            <v>1-003-911083</v>
          </cell>
        </row>
        <row r="5702">
          <cell r="B5702" t="str">
            <v>有機味美菜</v>
          </cell>
          <cell r="E5702" t="str">
            <v>余育鴻</v>
          </cell>
          <cell r="F5702" t="str">
            <v>KG</v>
          </cell>
          <cell r="H5702" t="str">
            <v>臺灣有機農產品</v>
          </cell>
          <cell r="I5702" t="str">
            <v>1-004-100219</v>
          </cell>
        </row>
        <row r="5703">
          <cell r="B5703" t="str">
            <v>有機味美菜</v>
          </cell>
          <cell r="E5703" t="str">
            <v>江文幼</v>
          </cell>
          <cell r="F5703" t="str">
            <v>KG</v>
          </cell>
          <cell r="H5703" t="str">
            <v>臺灣有機農產品</v>
          </cell>
          <cell r="I5703" t="str">
            <v>1-008-210511</v>
          </cell>
        </row>
        <row r="5704">
          <cell r="B5704" t="str">
            <v>有機味美菜</v>
          </cell>
          <cell r="E5704" t="str">
            <v>鍾肇昌</v>
          </cell>
          <cell r="F5704" t="str">
            <v>KG</v>
          </cell>
          <cell r="H5704" t="str">
            <v>臺灣有機農產品</v>
          </cell>
          <cell r="I5704" t="str">
            <v>1-008-191002</v>
          </cell>
        </row>
        <row r="5705">
          <cell r="B5705" t="str">
            <v>有機東京白菜</v>
          </cell>
          <cell r="E5705" t="str">
            <v>葉志豪</v>
          </cell>
          <cell r="F5705" t="str">
            <v>KG</v>
          </cell>
          <cell r="H5705" t="str">
            <v>臺灣有機農產品</v>
          </cell>
          <cell r="I5705" t="str">
            <v>1-007-115012</v>
          </cell>
        </row>
        <row r="5706">
          <cell r="B5706" t="str">
            <v>有機東京白菜</v>
          </cell>
          <cell r="E5706" t="str">
            <v>宋木森</v>
          </cell>
          <cell r="F5706" t="str">
            <v>KG</v>
          </cell>
          <cell r="H5706" t="str">
            <v>臺灣有機農產品</v>
          </cell>
          <cell r="I5706" t="str">
            <v>1-010-100311</v>
          </cell>
        </row>
        <row r="5707">
          <cell r="B5707" t="str">
            <v>有機東京白菜</v>
          </cell>
          <cell r="E5707" t="str">
            <v>宋紹華</v>
          </cell>
          <cell r="F5707" t="str">
            <v>KG</v>
          </cell>
          <cell r="H5707" t="str">
            <v>臺灣有機農產品</v>
          </cell>
          <cell r="I5707" t="str">
            <v>1-010-100311</v>
          </cell>
        </row>
        <row r="5708">
          <cell r="B5708" t="str">
            <v>有機東京白菜</v>
          </cell>
          <cell r="E5708" t="str">
            <v>吳俊葦</v>
          </cell>
          <cell r="F5708" t="str">
            <v>KG</v>
          </cell>
          <cell r="H5708" t="str">
            <v>臺灣有機農產品</v>
          </cell>
          <cell r="I5708" t="str">
            <v>1-009-110252</v>
          </cell>
        </row>
        <row r="5709">
          <cell r="B5709" t="str">
            <v>有機東京白菜</v>
          </cell>
          <cell r="E5709" t="str">
            <v>鍾淑玲</v>
          </cell>
          <cell r="F5709" t="str">
            <v>KG</v>
          </cell>
          <cell r="H5709" t="str">
            <v>臺灣有機農產品</v>
          </cell>
          <cell r="I5709" t="str">
            <v>1-007-116062</v>
          </cell>
        </row>
        <row r="5710">
          <cell r="B5710" t="str">
            <v>有機東京白菜</v>
          </cell>
          <cell r="E5710" t="str">
            <v>陳滿</v>
          </cell>
          <cell r="F5710" t="str">
            <v>KG</v>
          </cell>
          <cell r="H5710" t="str">
            <v>臺灣有機農產品</v>
          </cell>
          <cell r="I5710" t="str">
            <v>1-008-190502</v>
          </cell>
        </row>
        <row r="5711">
          <cell r="B5711" t="str">
            <v>有機東京白菜</v>
          </cell>
          <cell r="E5711" t="str">
            <v>葉木昌</v>
          </cell>
          <cell r="F5711" t="str">
            <v>KG</v>
          </cell>
          <cell r="H5711" t="str">
            <v>臺灣有機農產品</v>
          </cell>
          <cell r="I5711" t="str">
            <v>1-003-911021</v>
          </cell>
        </row>
        <row r="5712">
          <cell r="B5712" t="str">
            <v>有機東京白菜</v>
          </cell>
          <cell r="E5712" t="str">
            <v>尹心魯妮</v>
          </cell>
          <cell r="F5712" t="str">
            <v>KG</v>
          </cell>
          <cell r="H5712" t="str">
            <v>臺灣有機農產品</v>
          </cell>
          <cell r="I5712" t="str">
            <v>1-008-160413</v>
          </cell>
        </row>
        <row r="5713">
          <cell r="B5713" t="str">
            <v>有機東京白菜</v>
          </cell>
          <cell r="E5713" t="str">
            <v>瑞城農產</v>
          </cell>
          <cell r="F5713" t="str">
            <v>KG</v>
          </cell>
          <cell r="H5713" t="str">
            <v>臺灣有機農產品</v>
          </cell>
          <cell r="I5713" t="str">
            <v>1-003-912003</v>
          </cell>
        </row>
        <row r="5714">
          <cell r="B5714" t="str">
            <v>有機東京白菜</v>
          </cell>
          <cell r="E5714" t="str">
            <v>何新上</v>
          </cell>
          <cell r="F5714" t="str">
            <v>KG</v>
          </cell>
          <cell r="H5714" t="str">
            <v>臺灣有機農產品</v>
          </cell>
          <cell r="I5714" t="str">
            <v>1-004-100385</v>
          </cell>
        </row>
        <row r="5715">
          <cell r="B5715" t="str">
            <v>有機東京白菜</v>
          </cell>
          <cell r="E5715" t="str">
            <v>張銘輝</v>
          </cell>
          <cell r="F5715" t="str">
            <v>KG</v>
          </cell>
          <cell r="H5715" t="str">
            <v>臺灣有機農產品</v>
          </cell>
          <cell r="I5715" t="str">
            <v>1-005-010180</v>
          </cell>
        </row>
        <row r="5716">
          <cell r="B5716" t="str">
            <v>有機東京白菜</v>
          </cell>
          <cell r="E5716" t="str">
            <v>廣福農場</v>
          </cell>
          <cell r="F5716" t="str">
            <v>KG</v>
          </cell>
          <cell r="H5716" t="str">
            <v>臺灣有機農產品</v>
          </cell>
          <cell r="I5716" t="str">
            <v>1-009-110311</v>
          </cell>
        </row>
        <row r="5717">
          <cell r="B5717" t="str">
            <v>有機東京白菜</v>
          </cell>
          <cell r="E5717" t="str">
            <v>林聖智</v>
          </cell>
          <cell r="F5717" t="str">
            <v>KG</v>
          </cell>
          <cell r="H5717" t="str">
            <v>臺灣有機農產品</v>
          </cell>
          <cell r="I5717" t="str">
            <v>1-003-911083</v>
          </cell>
        </row>
        <row r="5718">
          <cell r="B5718" t="str">
            <v>有機東京白菜</v>
          </cell>
          <cell r="E5718" t="str">
            <v>余育鴻</v>
          </cell>
          <cell r="F5718" t="str">
            <v>KG</v>
          </cell>
          <cell r="H5718" t="str">
            <v>臺灣有機農產品</v>
          </cell>
          <cell r="I5718" t="str">
            <v>1-004-100219</v>
          </cell>
        </row>
        <row r="5719">
          <cell r="B5719" t="str">
            <v>有機東京白菜</v>
          </cell>
          <cell r="E5719" t="str">
            <v>江文幼</v>
          </cell>
          <cell r="F5719" t="str">
            <v>KG</v>
          </cell>
          <cell r="H5719" t="str">
            <v>臺灣有機農產品</v>
          </cell>
          <cell r="I5719" t="str">
            <v>1-008-210511</v>
          </cell>
        </row>
        <row r="5720">
          <cell r="B5720" t="str">
            <v>有機油菜</v>
          </cell>
          <cell r="E5720" t="str">
            <v>葉志豪</v>
          </cell>
          <cell r="F5720" t="str">
            <v>KG</v>
          </cell>
          <cell r="H5720" t="str">
            <v>臺灣有機農產品</v>
          </cell>
          <cell r="I5720" t="str">
            <v>1-007-115012</v>
          </cell>
        </row>
        <row r="5721">
          <cell r="B5721" t="str">
            <v>有機油菜</v>
          </cell>
          <cell r="E5721" t="str">
            <v>宋木森</v>
          </cell>
          <cell r="F5721" t="str">
            <v>KG</v>
          </cell>
          <cell r="H5721" t="str">
            <v>臺灣有機農產品</v>
          </cell>
          <cell r="I5721" t="str">
            <v>1-010-100311</v>
          </cell>
        </row>
        <row r="5722">
          <cell r="B5722" t="str">
            <v>有機油菜</v>
          </cell>
          <cell r="E5722" t="str">
            <v>宋紹華</v>
          </cell>
          <cell r="F5722" t="str">
            <v>KG</v>
          </cell>
          <cell r="H5722" t="str">
            <v>臺灣有機農產品</v>
          </cell>
          <cell r="I5722" t="str">
            <v>1-010-100311</v>
          </cell>
        </row>
        <row r="5723">
          <cell r="B5723" t="str">
            <v>有機油菜</v>
          </cell>
          <cell r="E5723" t="str">
            <v>吳俊葦</v>
          </cell>
          <cell r="F5723" t="str">
            <v>KG</v>
          </cell>
          <cell r="H5723" t="str">
            <v>臺灣有機農產品</v>
          </cell>
          <cell r="I5723" t="str">
            <v>1-009-110252</v>
          </cell>
        </row>
        <row r="5724">
          <cell r="B5724" t="str">
            <v>有機油菜</v>
          </cell>
          <cell r="E5724" t="str">
            <v>鍾淑玲</v>
          </cell>
          <cell r="F5724" t="str">
            <v>KG</v>
          </cell>
          <cell r="H5724" t="str">
            <v>臺灣有機農產品</v>
          </cell>
          <cell r="I5724" t="str">
            <v>1-007-116062</v>
          </cell>
        </row>
        <row r="5725">
          <cell r="B5725" t="str">
            <v>有機油菜</v>
          </cell>
          <cell r="E5725" t="str">
            <v>陳滿</v>
          </cell>
          <cell r="F5725" t="str">
            <v>KG</v>
          </cell>
          <cell r="H5725" t="str">
            <v>臺灣有機農產品</v>
          </cell>
          <cell r="I5725" t="str">
            <v>1-008-190502</v>
          </cell>
        </row>
        <row r="5726">
          <cell r="B5726" t="str">
            <v>有機油菜</v>
          </cell>
          <cell r="E5726" t="str">
            <v>葉木昌</v>
          </cell>
          <cell r="F5726" t="str">
            <v>KG</v>
          </cell>
          <cell r="H5726" t="str">
            <v>臺灣有機農產品</v>
          </cell>
          <cell r="I5726" t="str">
            <v>1-003-911021</v>
          </cell>
        </row>
        <row r="5727">
          <cell r="B5727" t="str">
            <v>有機油菜</v>
          </cell>
          <cell r="E5727" t="str">
            <v>尹心魯妮</v>
          </cell>
          <cell r="F5727" t="str">
            <v>KG</v>
          </cell>
          <cell r="H5727" t="str">
            <v>臺灣有機農產品</v>
          </cell>
          <cell r="I5727" t="str">
            <v>1-008-160413</v>
          </cell>
        </row>
        <row r="5728">
          <cell r="B5728" t="str">
            <v>有機油菜</v>
          </cell>
          <cell r="E5728" t="str">
            <v>瑞城農產</v>
          </cell>
          <cell r="F5728" t="str">
            <v>KG</v>
          </cell>
          <cell r="H5728" t="str">
            <v>臺灣有機農產品</v>
          </cell>
          <cell r="I5728" t="str">
            <v>1-003-912003</v>
          </cell>
        </row>
        <row r="5729">
          <cell r="B5729" t="str">
            <v>有機油菜</v>
          </cell>
          <cell r="E5729" t="str">
            <v>何新上</v>
          </cell>
          <cell r="F5729" t="str">
            <v>KG</v>
          </cell>
          <cell r="H5729" t="str">
            <v>臺灣有機農產品</v>
          </cell>
          <cell r="I5729" t="str">
            <v>1-004-100385</v>
          </cell>
        </row>
        <row r="5730">
          <cell r="B5730" t="str">
            <v>有機油菜</v>
          </cell>
          <cell r="E5730" t="str">
            <v>張銘輝</v>
          </cell>
          <cell r="F5730" t="str">
            <v>KG</v>
          </cell>
          <cell r="H5730" t="str">
            <v>臺灣有機農產品</v>
          </cell>
          <cell r="I5730" t="str">
            <v>1-005-010180</v>
          </cell>
        </row>
        <row r="5731">
          <cell r="B5731" t="str">
            <v>有機油菜</v>
          </cell>
          <cell r="E5731" t="str">
            <v>廣福農場</v>
          </cell>
          <cell r="F5731" t="str">
            <v>KG</v>
          </cell>
          <cell r="H5731" t="str">
            <v>臺灣有機農產品</v>
          </cell>
          <cell r="I5731" t="str">
            <v>1-009-110311</v>
          </cell>
        </row>
        <row r="5732">
          <cell r="B5732" t="str">
            <v>有機油菜</v>
          </cell>
          <cell r="E5732" t="str">
            <v>林聖智</v>
          </cell>
          <cell r="F5732" t="str">
            <v>KG</v>
          </cell>
          <cell r="H5732" t="str">
            <v>臺灣有機農產品</v>
          </cell>
          <cell r="I5732" t="str">
            <v>1-003-911083</v>
          </cell>
        </row>
        <row r="5733">
          <cell r="B5733" t="str">
            <v>有機油菜</v>
          </cell>
          <cell r="E5733" t="str">
            <v>余育鴻</v>
          </cell>
          <cell r="F5733" t="str">
            <v>KG</v>
          </cell>
          <cell r="H5733" t="str">
            <v>臺灣有機農產品</v>
          </cell>
          <cell r="I5733" t="str">
            <v>1-004-100219</v>
          </cell>
        </row>
        <row r="5734">
          <cell r="B5734" t="str">
            <v>有機油菜</v>
          </cell>
          <cell r="E5734" t="str">
            <v>江文幼</v>
          </cell>
          <cell r="F5734" t="str">
            <v>KG</v>
          </cell>
          <cell r="H5734" t="str">
            <v>臺灣有機農產品</v>
          </cell>
          <cell r="I5734" t="str">
            <v>1-008-210511</v>
          </cell>
        </row>
        <row r="5735">
          <cell r="B5735" t="str">
            <v>有機空心菜</v>
          </cell>
          <cell r="E5735" t="str">
            <v>葉志豪</v>
          </cell>
          <cell r="F5735" t="str">
            <v>KG</v>
          </cell>
          <cell r="H5735" t="str">
            <v>臺灣有機農產品</v>
          </cell>
          <cell r="I5735" t="str">
            <v>1-007-115012</v>
          </cell>
        </row>
        <row r="5736">
          <cell r="B5736" t="str">
            <v>有機空心菜</v>
          </cell>
          <cell r="E5736" t="str">
            <v>宋木森</v>
          </cell>
          <cell r="F5736" t="str">
            <v>KG</v>
          </cell>
          <cell r="H5736" t="str">
            <v>臺灣有機農產品</v>
          </cell>
          <cell r="I5736" t="str">
            <v>1-010-100311</v>
          </cell>
        </row>
        <row r="5737">
          <cell r="B5737" t="str">
            <v>有機空心菜</v>
          </cell>
          <cell r="E5737" t="str">
            <v>宋紹華</v>
          </cell>
          <cell r="F5737" t="str">
            <v>KG</v>
          </cell>
          <cell r="H5737" t="str">
            <v>臺灣有機農產品</v>
          </cell>
          <cell r="I5737" t="str">
            <v>1-010-100311</v>
          </cell>
        </row>
        <row r="5738">
          <cell r="B5738" t="str">
            <v>有機空心菜</v>
          </cell>
          <cell r="E5738" t="str">
            <v>吳俊葦</v>
          </cell>
          <cell r="F5738" t="str">
            <v>KG</v>
          </cell>
          <cell r="H5738" t="str">
            <v>臺灣有機農產品</v>
          </cell>
          <cell r="I5738" t="str">
            <v>1-009-110252</v>
          </cell>
        </row>
        <row r="5739">
          <cell r="B5739" t="str">
            <v>有機空心菜</v>
          </cell>
          <cell r="E5739" t="str">
            <v>鍾淑玲</v>
          </cell>
          <cell r="F5739" t="str">
            <v>KG</v>
          </cell>
          <cell r="H5739" t="str">
            <v>臺灣有機農產品</v>
          </cell>
          <cell r="I5739" t="str">
            <v>1-007-116062</v>
          </cell>
        </row>
        <row r="5740">
          <cell r="B5740" t="str">
            <v>有機空心菜</v>
          </cell>
          <cell r="E5740" t="str">
            <v>陳滿</v>
          </cell>
          <cell r="F5740" t="str">
            <v>KG</v>
          </cell>
          <cell r="H5740" t="str">
            <v>臺灣有機農產品</v>
          </cell>
          <cell r="I5740" t="str">
            <v>1-008-190502</v>
          </cell>
        </row>
        <row r="5741">
          <cell r="B5741" t="str">
            <v>有機空心菜</v>
          </cell>
          <cell r="E5741" t="str">
            <v>葉木昌</v>
          </cell>
          <cell r="F5741" t="str">
            <v>KG</v>
          </cell>
          <cell r="H5741" t="str">
            <v>臺灣有機農產品</v>
          </cell>
          <cell r="I5741" t="str">
            <v>1-003-911021</v>
          </cell>
        </row>
        <row r="5742">
          <cell r="B5742" t="str">
            <v>有機空心菜</v>
          </cell>
          <cell r="E5742" t="str">
            <v>尹心魯妮</v>
          </cell>
          <cell r="F5742" t="str">
            <v>KG</v>
          </cell>
          <cell r="H5742" t="str">
            <v>臺灣有機農產品</v>
          </cell>
          <cell r="I5742" t="str">
            <v>1-008-160413</v>
          </cell>
        </row>
        <row r="5743">
          <cell r="B5743" t="str">
            <v>有機空心菜</v>
          </cell>
          <cell r="E5743" t="str">
            <v>瑞城農產</v>
          </cell>
          <cell r="F5743" t="str">
            <v>KG</v>
          </cell>
          <cell r="H5743" t="str">
            <v>臺灣有機農產品</v>
          </cell>
          <cell r="I5743" t="str">
            <v>1-003-912003</v>
          </cell>
        </row>
        <row r="5744">
          <cell r="B5744" t="str">
            <v>有機空心菜</v>
          </cell>
          <cell r="E5744" t="str">
            <v>何新上</v>
          </cell>
          <cell r="F5744" t="str">
            <v>KG</v>
          </cell>
          <cell r="H5744" t="str">
            <v>臺灣有機農產品</v>
          </cell>
          <cell r="I5744" t="str">
            <v>1-004-100385</v>
          </cell>
        </row>
        <row r="5745">
          <cell r="B5745" t="str">
            <v>有機空心菜</v>
          </cell>
          <cell r="E5745" t="str">
            <v>張銘輝</v>
          </cell>
          <cell r="F5745" t="str">
            <v>KG</v>
          </cell>
          <cell r="H5745" t="str">
            <v>臺灣有機農產品</v>
          </cell>
          <cell r="I5745" t="str">
            <v>1-005-010180</v>
          </cell>
        </row>
        <row r="5746">
          <cell r="B5746" t="str">
            <v>有機空心菜</v>
          </cell>
          <cell r="E5746" t="str">
            <v>廣福農場</v>
          </cell>
          <cell r="F5746" t="str">
            <v>KG</v>
          </cell>
          <cell r="H5746" t="str">
            <v>臺灣有機農產品</v>
          </cell>
          <cell r="I5746" t="str">
            <v>1-009-110311</v>
          </cell>
        </row>
        <row r="5747">
          <cell r="B5747" t="str">
            <v>有機空心菜</v>
          </cell>
          <cell r="E5747" t="str">
            <v>林聖智</v>
          </cell>
          <cell r="F5747" t="str">
            <v>KG</v>
          </cell>
          <cell r="H5747" t="str">
            <v>臺灣有機農產品</v>
          </cell>
          <cell r="I5747" t="str">
            <v>1-003-911083</v>
          </cell>
        </row>
        <row r="5748">
          <cell r="B5748" t="str">
            <v>有機空心菜</v>
          </cell>
          <cell r="E5748" t="str">
            <v>余育鴻</v>
          </cell>
          <cell r="F5748" t="str">
            <v>KG</v>
          </cell>
          <cell r="H5748" t="str">
            <v>臺灣有機農產品</v>
          </cell>
          <cell r="I5748" t="str">
            <v>1-004-100219</v>
          </cell>
        </row>
        <row r="5749">
          <cell r="B5749" t="str">
            <v>有機空心菜</v>
          </cell>
          <cell r="E5749" t="str">
            <v>江文幼</v>
          </cell>
          <cell r="F5749" t="str">
            <v>KG</v>
          </cell>
          <cell r="H5749" t="str">
            <v>臺灣有機農產品</v>
          </cell>
          <cell r="I5749" t="str">
            <v>1-008-210511</v>
          </cell>
        </row>
        <row r="5750">
          <cell r="B5750" t="str">
            <v>有機芥藍菜</v>
          </cell>
          <cell r="E5750" t="str">
            <v>葉志豪</v>
          </cell>
          <cell r="F5750" t="str">
            <v>KG</v>
          </cell>
          <cell r="H5750" t="str">
            <v>臺灣有機農產品</v>
          </cell>
          <cell r="I5750" t="str">
            <v>1-007-115012</v>
          </cell>
        </row>
        <row r="5751">
          <cell r="B5751" t="str">
            <v>有機芥藍菜</v>
          </cell>
          <cell r="E5751" t="str">
            <v>宋木森</v>
          </cell>
          <cell r="F5751" t="str">
            <v>KG</v>
          </cell>
          <cell r="H5751" t="str">
            <v>臺灣有機農產品</v>
          </cell>
          <cell r="I5751" t="str">
            <v>1-010-100311</v>
          </cell>
        </row>
        <row r="5752">
          <cell r="B5752" t="str">
            <v>有機芥藍菜</v>
          </cell>
          <cell r="E5752" t="str">
            <v>宋紹華</v>
          </cell>
          <cell r="F5752" t="str">
            <v>KG</v>
          </cell>
          <cell r="H5752" t="str">
            <v>臺灣有機農產品</v>
          </cell>
          <cell r="I5752" t="str">
            <v>1-010-100311</v>
          </cell>
        </row>
        <row r="5753">
          <cell r="B5753" t="str">
            <v>有機芥藍菜</v>
          </cell>
          <cell r="E5753" t="str">
            <v>吳俊葦</v>
          </cell>
          <cell r="F5753" t="str">
            <v>KG</v>
          </cell>
          <cell r="H5753" t="str">
            <v>臺灣有機農產品</v>
          </cell>
          <cell r="I5753" t="str">
            <v>1-009-110252</v>
          </cell>
        </row>
        <row r="5754">
          <cell r="B5754" t="str">
            <v>有機芥藍菜</v>
          </cell>
          <cell r="E5754" t="str">
            <v>鍾淑玲</v>
          </cell>
          <cell r="F5754" t="str">
            <v>KG</v>
          </cell>
          <cell r="H5754" t="str">
            <v>臺灣有機農產品</v>
          </cell>
          <cell r="I5754" t="str">
            <v>1-007-116062</v>
          </cell>
        </row>
        <row r="5755">
          <cell r="B5755" t="str">
            <v>有機芥藍菜</v>
          </cell>
          <cell r="E5755" t="str">
            <v>陳滿</v>
          </cell>
          <cell r="F5755" t="str">
            <v>KG</v>
          </cell>
          <cell r="H5755" t="str">
            <v>臺灣有機農產品</v>
          </cell>
          <cell r="I5755" t="str">
            <v>1-008-190502</v>
          </cell>
        </row>
        <row r="5756">
          <cell r="B5756" t="str">
            <v>有機芥藍菜</v>
          </cell>
          <cell r="E5756" t="str">
            <v>葉木昌</v>
          </cell>
          <cell r="F5756" t="str">
            <v>KG</v>
          </cell>
          <cell r="H5756" t="str">
            <v>臺灣有機農產品</v>
          </cell>
          <cell r="I5756" t="str">
            <v>1-003-911021</v>
          </cell>
        </row>
        <row r="5757">
          <cell r="B5757" t="str">
            <v>有機芥藍菜</v>
          </cell>
          <cell r="E5757" t="str">
            <v>尹心魯妮</v>
          </cell>
          <cell r="F5757" t="str">
            <v>KG</v>
          </cell>
          <cell r="H5757" t="str">
            <v>臺灣有機農產品</v>
          </cell>
          <cell r="I5757" t="str">
            <v>1-008-160413</v>
          </cell>
        </row>
        <row r="5758">
          <cell r="B5758" t="str">
            <v>有機芥藍菜</v>
          </cell>
          <cell r="E5758" t="str">
            <v>瑞城農產</v>
          </cell>
          <cell r="F5758" t="str">
            <v>KG</v>
          </cell>
          <cell r="H5758" t="str">
            <v>臺灣有機農產品</v>
          </cell>
          <cell r="I5758" t="str">
            <v>1-003-912003</v>
          </cell>
        </row>
        <row r="5759">
          <cell r="B5759" t="str">
            <v>有機芥藍菜</v>
          </cell>
          <cell r="E5759" t="str">
            <v>何新上</v>
          </cell>
          <cell r="F5759" t="str">
            <v>KG</v>
          </cell>
          <cell r="H5759" t="str">
            <v>臺灣有機農產品</v>
          </cell>
          <cell r="I5759" t="str">
            <v>1-004-100385</v>
          </cell>
        </row>
        <row r="5760">
          <cell r="B5760" t="str">
            <v>有機芥藍菜</v>
          </cell>
          <cell r="E5760" t="str">
            <v>張銘輝</v>
          </cell>
          <cell r="F5760" t="str">
            <v>KG</v>
          </cell>
          <cell r="H5760" t="str">
            <v>臺灣有機農產品</v>
          </cell>
          <cell r="I5760" t="str">
            <v>1-005-010180</v>
          </cell>
        </row>
        <row r="5761">
          <cell r="B5761" t="str">
            <v>有機芥藍菜</v>
          </cell>
          <cell r="E5761" t="str">
            <v>廣福農場</v>
          </cell>
          <cell r="F5761" t="str">
            <v>KG</v>
          </cell>
          <cell r="H5761" t="str">
            <v>臺灣有機農產品</v>
          </cell>
          <cell r="I5761" t="str">
            <v>1-009-110311</v>
          </cell>
        </row>
        <row r="5762">
          <cell r="B5762" t="str">
            <v>有機芥藍菜</v>
          </cell>
          <cell r="E5762" t="str">
            <v>林聖智</v>
          </cell>
          <cell r="F5762" t="str">
            <v>KG</v>
          </cell>
          <cell r="H5762" t="str">
            <v>臺灣有機農產品</v>
          </cell>
          <cell r="I5762" t="str">
            <v>1-003-911083</v>
          </cell>
        </row>
        <row r="5763">
          <cell r="B5763" t="str">
            <v>有機芥藍菜</v>
          </cell>
          <cell r="E5763" t="str">
            <v>余育鴻</v>
          </cell>
          <cell r="F5763" t="str">
            <v>KG</v>
          </cell>
          <cell r="H5763" t="str">
            <v>臺灣有機農產品</v>
          </cell>
          <cell r="I5763" t="str">
            <v>1-004-100219</v>
          </cell>
        </row>
        <row r="5764">
          <cell r="B5764" t="str">
            <v>有機芥藍菜</v>
          </cell>
          <cell r="E5764" t="str">
            <v>江文幼</v>
          </cell>
          <cell r="F5764" t="str">
            <v>KG</v>
          </cell>
          <cell r="H5764" t="str">
            <v>臺灣有機農產品</v>
          </cell>
          <cell r="I5764" t="str">
            <v>1-008-210511</v>
          </cell>
        </row>
        <row r="5765">
          <cell r="B5765" t="str">
            <v>有機金絲水菜</v>
          </cell>
          <cell r="E5765" t="str">
            <v>葉志豪</v>
          </cell>
          <cell r="F5765" t="str">
            <v>KG</v>
          </cell>
          <cell r="H5765" t="str">
            <v>臺灣有機農產品</v>
          </cell>
          <cell r="I5765" t="str">
            <v>1-007-115012</v>
          </cell>
        </row>
        <row r="5766">
          <cell r="B5766" t="str">
            <v>有機金絲水菜</v>
          </cell>
          <cell r="E5766" t="str">
            <v>宋木森</v>
          </cell>
          <cell r="F5766" t="str">
            <v>KG</v>
          </cell>
          <cell r="H5766" t="str">
            <v>臺灣有機農產品</v>
          </cell>
          <cell r="I5766" t="str">
            <v>1-010-100311</v>
          </cell>
        </row>
        <row r="5767">
          <cell r="B5767" t="str">
            <v>有機金絲水菜</v>
          </cell>
          <cell r="E5767" t="str">
            <v>宋紹華</v>
          </cell>
          <cell r="F5767" t="str">
            <v>KG</v>
          </cell>
          <cell r="H5767" t="str">
            <v>臺灣有機農產品</v>
          </cell>
          <cell r="I5767" t="str">
            <v>1-010-100311</v>
          </cell>
        </row>
        <row r="5768">
          <cell r="B5768" t="str">
            <v>有機金絲水菜</v>
          </cell>
          <cell r="E5768" t="str">
            <v>吳俊葦</v>
          </cell>
          <cell r="F5768" t="str">
            <v>KG</v>
          </cell>
          <cell r="H5768" t="str">
            <v>臺灣有機農產品</v>
          </cell>
          <cell r="I5768" t="str">
            <v>1-009-110252</v>
          </cell>
        </row>
        <row r="5769">
          <cell r="B5769" t="str">
            <v>有機金絲水菜</v>
          </cell>
          <cell r="E5769" t="str">
            <v>鍾淑玲</v>
          </cell>
          <cell r="F5769" t="str">
            <v>KG</v>
          </cell>
          <cell r="H5769" t="str">
            <v>臺灣有機農產品</v>
          </cell>
          <cell r="I5769" t="str">
            <v>1-007-116062</v>
          </cell>
        </row>
        <row r="5770">
          <cell r="B5770" t="str">
            <v>有機金絲水菜</v>
          </cell>
          <cell r="E5770" t="str">
            <v>陳滿</v>
          </cell>
          <cell r="F5770" t="str">
            <v>KG</v>
          </cell>
          <cell r="H5770" t="str">
            <v>臺灣有機農產品</v>
          </cell>
          <cell r="I5770" t="str">
            <v>1-008-190502</v>
          </cell>
        </row>
        <row r="5771">
          <cell r="B5771" t="str">
            <v>有機金絲水菜</v>
          </cell>
          <cell r="E5771" t="str">
            <v>葉木昌</v>
          </cell>
          <cell r="F5771" t="str">
            <v>KG</v>
          </cell>
          <cell r="H5771" t="str">
            <v>臺灣有機農產品</v>
          </cell>
          <cell r="I5771" t="str">
            <v>1-003-911021</v>
          </cell>
        </row>
        <row r="5772">
          <cell r="B5772" t="str">
            <v>有機金絲水菜</v>
          </cell>
          <cell r="E5772" t="str">
            <v>尹心魯妮</v>
          </cell>
          <cell r="F5772" t="str">
            <v>KG</v>
          </cell>
          <cell r="H5772" t="str">
            <v>臺灣有機農產品</v>
          </cell>
          <cell r="I5772" t="str">
            <v>1-008-160413</v>
          </cell>
        </row>
        <row r="5773">
          <cell r="B5773" t="str">
            <v>有機金絲水菜</v>
          </cell>
          <cell r="E5773" t="str">
            <v>瑞城農產</v>
          </cell>
          <cell r="F5773" t="str">
            <v>KG</v>
          </cell>
          <cell r="H5773" t="str">
            <v>臺灣有機農產品</v>
          </cell>
          <cell r="I5773" t="str">
            <v>1-003-912003</v>
          </cell>
        </row>
        <row r="5774">
          <cell r="B5774" t="str">
            <v>有機金絲水菜</v>
          </cell>
          <cell r="E5774" t="str">
            <v>何新上</v>
          </cell>
          <cell r="F5774" t="str">
            <v>KG</v>
          </cell>
          <cell r="H5774" t="str">
            <v>臺灣有機農產品</v>
          </cell>
          <cell r="I5774" t="str">
            <v>1-004-100385</v>
          </cell>
        </row>
        <row r="5775">
          <cell r="B5775" t="str">
            <v>有機金絲水菜</v>
          </cell>
          <cell r="E5775" t="str">
            <v>張銘輝</v>
          </cell>
          <cell r="F5775" t="str">
            <v>KG</v>
          </cell>
          <cell r="H5775" t="str">
            <v>臺灣有機農產品</v>
          </cell>
          <cell r="I5775" t="str">
            <v>1-005-010180</v>
          </cell>
        </row>
        <row r="5776">
          <cell r="B5776" t="str">
            <v>有機金絲水菜</v>
          </cell>
          <cell r="E5776" t="str">
            <v>廣福農場</v>
          </cell>
          <cell r="F5776" t="str">
            <v>KG</v>
          </cell>
          <cell r="H5776" t="str">
            <v>臺灣有機農產品</v>
          </cell>
          <cell r="I5776" t="str">
            <v>1-009-110311</v>
          </cell>
        </row>
        <row r="5777">
          <cell r="B5777" t="str">
            <v>有機金絲水菜</v>
          </cell>
          <cell r="E5777" t="str">
            <v>林聖智</v>
          </cell>
          <cell r="F5777" t="str">
            <v>KG</v>
          </cell>
          <cell r="H5777" t="str">
            <v>臺灣有機農產品</v>
          </cell>
          <cell r="I5777" t="str">
            <v>1-003-911083</v>
          </cell>
        </row>
        <row r="5778">
          <cell r="B5778" t="str">
            <v>有機金絲水菜</v>
          </cell>
          <cell r="E5778" t="str">
            <v>余育鴻</v>
          </cell>
          <cell r="F5778" t="str">
            <v>KG</v>
          </cell>
          <cell r="H5778" t="str">
            <v>臺灣有機農產品</v>
          </cell>
          <cell r="I5778" t="str">
            <v>1-004-100219</v>
          </cell>
        </row>
        <row r="5779">
          <cell r="B5779" t="str">
            <v>有機金絲水菜</v>
          </cell>
          <cell r="E5779" t="str">
            <v>江文幼</v>
          </cell>
          <cell r="F5779" t="str">
            <v>KG</v>
          </cell>
          <cell r="H5779" t="str">
            <v>臺灣有機農產品</v>
          </cell>
          <cell r="I5779" t="str">
            <v>1-008-210511</v>
          </cell>
        </row>
        <row r="5780">
          <cell r="B5780" t="str">
            <v>有機青江菜</v>
          </cell>
          <cell r="E5780" t="str">
            <v>葉志豪</v>
          </cell>
          <cell r="F5780" t="str">
            <v>KG</v>
          </cell>
          <cell r="H5780" t="str">
            <v>臺灣有機農產品</v>
          </cell>
          <cell r="I5780" t="str">
            <v>1-007-115012</v>
          </cell>
        </row>
        <row r="5781">
          <cell r="B5781" t="str">
            <v>有機青江菜</v>
          </cell>
          <cell r="E5781" t="str">
            <v>宋木森</v>
          </cell>
          <cell r="F5781" t="str">
            <v>KG</v>
          </cell>
          <cell r="H5781" t="str">
            <v>臺灣有機農產品</v>
          </cell>
          <cell r="I5781" t="str">
            <v>1-010-100311</v>
          </cell>
        </row>
        <row r="5782">
          <cell r="B5782" t="str">
            <v>有機青江菜</v>
          </cell>
          <cell r="E5782" t="str">
            <v>宋紹華</v>
          </cell>
          <cell r="F5782" t="str">
            <v>KG</v>
          </cell>
          <cell r="H5782" t="str">
            <v>臺灣有機農產品</v>
          </cell>
          <cell r="I5782" t="str">
            <v>1-010-100311</v>
          </cell>
        </row>
        <row r="5783">
          <cell r="B5783" t="str">
            <v>有機青江菜</v>
          </cell>
          <cell r="E5783" t="str">
            <v>吳俊葦</v>
          </cell>
          <cell r="F5783" t="str">
            <v>KG</v>
          </cell>
          <cell r="H5783" t="str">
            <v>臺灣有機農產品</v>
          </cell>
          <cell r="I5783" t="str">
            <v>1-009-110252</v>
          </cell>
        </row>
        <row r="5784">
          <cell r="B5784" t="str">
            <v>有機青江菜</v>
          </cell>
          <cell r="E5784" t="str">
            <v>鍾淑玲</v>
          </cell>
          <cell r="F5784" t="str">
            <v>KG</v>
          </cell>
          <cell r="H5784" t="str">
            <v>臺灣有機農產品</v>
          </cell>
          <cell r="I5784" t="str">
            <v>1-007-116062</v>
          </cell>
        </row>
        <row r="5785">
          <cell r="B5785" t="str">
            <v>有機青江菜</v>
          </cell>
          <cell r="E5785" t="str">
            <v>陳滿</v>
          </cell>
          <cell r="F5785" t="str">
            <v>KG</v>
          </cell>
          <cell r="H5785" t="str">
            <v>臺灣有機農產品</v>
          </cell>
          <cell r="I5785" t="str">
            <v>1-008-190502</v>
          </cell>
        </row>
        <row r="5786">
          <cell r="B5786" t="str">
            <v>有機青江菜</v>
          </cell>
          <cell r="E5786" t="str">
            <v>葉木昌</v>
          </cell>
          <cell r="F5786" t="str">
            <v>KG</v>
          </cell>
          <cell r="H5786" t="str">
            <v>臺灣有機農產品</v>
          </cell>
          <cell r="I5786" t="str">
            <v>1-003-911021</v>
          </cell>
        </row>
        <row r="5787">
          <cell r="B5787" t="str">
            <v>有機青江菜</v>
          </cell>
          <cell r="E5787" t="str">
            <v>尹心魯妮</v>
          </cell>
          <cell r="F5787" t="str">
            <v>KG</v>
          </cell>
          <cell r="H5787" t="str">
            <v>臺灣有機農產品</v>
          </cell>
          <cell r="I5787" t="str">
            <v>1-008-160413</v>
          </cell>
        </row>
        <row r="5788">
          <cell r="B5788" t="str">
            <v>有機青江菜</v>
          </cell>
          <cell r="E5788" t="str">
            <v>瑞城農產</v>
          </cell>
          <cell r="F5788" t="str">
            <v>KG</v>
          </cell>
          <cell r="H5788" t="str">
            <v>臺灣有機農產品</v>
          </cell>
          <cell r="I5788" t="str">
            <v>1-003-912003</v>
          </cell>
        </row>
        <row r="5789">
          <cell r="B5789" t="str">
            <v>有機青江菜</v>
          </cell>
          <cell r="E5789" t="str">
            <v>何新上</v>
          </cell>
          <cell r="F5789" t="str">
            <v>KG</v>
          </cell>
          <cell r="H5789" t="str">
            <v>臺灣有機農產品</v>
          </cell>
          <cell r="I5789" t="str">
            <v>1-004-100385</v>
          </cell>
        </row>
        <row r="5790">
          <cell r="B5790" t="str">
            <v>有機青江菜</v>
          </cell>
          <cell r="E5790" t="str">
            <v>張銘輝</v>
          </cell>
          <cell r="F5790" t="str">
            <v>KG</v>
          </cell>
          <cell r="H5790" t="str">
            <v>臺灣有機農產品</v>
          </cell>
          <cell r="I5790" t="str">
            <v>1-005-010180</v>
          </cell>
        </row>
        <row r="5791">
          <cell r="B5791" t="str">
            <v>有機青江菜</v>
          </cell>
          <cell r="E5791" t="str">
            <v>廣福農場</v>
          </cell>
          <cell r="F5791" t="str">
            <v>KG</v>
          </cell>
          <cell r="H5791" t="str">
            <v>臺灣有機農產品</v>
          </cell>
          <cell r="I5791" t="str">
            <v>1-009-110311</v>
          </cell>
        </row>
        <row r="5792">
          <cell r="B5792" t="str">
            <v>有機青江菜</v>
          </cell>
          <cell r="E5792" t="str">
            <v>林聖智</v>
          </cell>
          <cell r="F5792" t="str">
            <v>KG</v>
          </cell>
          <cell r="H5792" t="str">
            <v>臺灣有機農產品</v>
          </cell>
          <cell r="I5792" t="str">
            <v>1-003-911083</v>
          </cell>
        </row>
        <row r="5793">
          <cell r="B5793" t="str">
            <v>有機青江菜</v>
          </cell>
          <cell r="E5793" t="str">
            <v>余育鴻</v>
          </cell>
          <cell r="F5793" t="str">
            <v>KG</v>
          </cell>
          <cell r="H5793" t="str">
            <v>臺灣有機農產品</v>
          </cell>
          <cell r="I5793" t="str">
            <v>1-004-100219</v>
          </cell>
        </row>
        <row r="5794">
          <cell r="B5794" t="str">
            <v>有機青江菜</v>
          </cell>
          <cell r="E5794" t="str">
            <v>江文幼</v>
          </cell>
          <cell r="F5794" t="str">
            <v>KG</v>
          </cell>
          <cell r="H5794" t="str">
            <v>臺灣有機農產品</v>
          </cell>
          <cell r="I5794" t="str">
            <v>1-008-210511</v>
          </cell>
        </row>
        <row r="5795">
          <cell r="B5795" t="str">
            <v>有機青松菜</v>
          </cell>
          <cell r="E5795" t="str">
            <v>葉志豪</v>
          </cell>
          <cell r="F5795" t="str">
            <v>KG</v>
          </cell>
          <cell r="H5795" t="str">
            <v>臺灣有機農產品</v>
          </cell>
          <cell r="I5795" t="str">
            <v>1-007-115012</v>
          </cell>
        </row>
        <row r="5796">
          <cell r="B5796" t="str">
            <v>有機青松菜</v>
          </cell>
          <cell r="E5796" t="str">
            <v>宋木森</v>
          </cell>
          <cell r="F5796" t="str">
            <v>KG</v>
          </cell>
          <cell r="H5796" t="str">
            <v>臺灣有機農產品</v>
          </cell>
          <cell r="I5796" t="str">
            <v>1-010-100311</v>
          </cell>
        </row>
        <row r="5797">
          <cell r="B5797" t="str">
            <v>有機青松菜</v>
          </cell>
          <cell r="E5797" t="str">
            <v>宋紹華</v>
          </cell>
          <cell r="F5797" t="str">
            <v>KG</v>
          </cell>
          <cell r="H5797" t="str">
            <v>臺灣有機農產品</v>
          </cell>
          <cell r="I5797" t="str">
            <v>1-010-100311</v>
          </cell>
        </row>
        <row r="5798">
          <cell r="B5798" t="str">
            <v>有機青松菜</v>
          </cell>
          <cell r="E5798" t="str">
            <v>吳俊葦</v>
          </cell>
          <cell r="F5798" t="str">
            <v>KG</v>
          </cell>
          <cell r="H5798" t="str">
            <v>臺灣有機農產品</v>
          </cell>
          <cell r="I5798" t="str">
            <v>1-009-110252</v>
          </cell>
        </row>
        <row r="5799">
          <cell r="B5799" t="str">
            <v>有機青松菜</v>
          </cell>
          <cell r="E5799" t="str">
            <v>鍾淑玲</v>
          </cell>
          <cell r="F5799" t="str">
            <v>KG</v>
          </cell>
          <cell r="H5799" t="str">
            <v>臺灣有機農產品</v>
          </cell>
          <cell r="I5799" t="str">
            <v>1-007-116062</v>
          </cell>
        </row>
        <row r="5800">
          <cell r="B5800" t="str">
            <v>有機青松菜</v>
          </cell>
          <cell r="E5800" t="str">
            <v>陳滿</v>
          </cell>
          <cell r="F5800" t="str">
            <v>KG</v>
          </cell>
          <cell r="H5800" t="str">
            <v>臺灣有機農產品</v>
          </cell>
          <cell r="I5800" t="str">
            <v>1-008-190502</v>
          </cell>
        </row>
        <row r="5801">
          <cell r="B5801" t="str">
            <v>有機青松菜</v>
          </cell>
          <cell r="E5801" t="str">
            <v>葉木昌</v>
          </cell>
          <cell r="F5801" t="str">
            <v>KG</v>
          </cell>
          <cell r="H5801" t="str">
            <v>臺灣有機農產品</v>
          </cell>
          <cell r="I5801" t="str">
            <v>1-003-911021</v>
          </cell>
        </row>
        <row r="5802">
          <cell r="B5802" t="str">
            <v>有機青松菜</v>
          </cell>
          <cell r="E5802" t="str">
            <v>尹心魯妮</v>
          </cell>
          <cell r="F5802" t="str">
            <v>KG</v>
          </cell>
          <cell r="H5802" t="str">
            <v>臺灣有機農產品</v>
          </cell>
          <cell r="I5802" t="str">
            <v>1-008-160413</v>
          </cell>
        </row>
        <row r="5803">
          <cell r="B5803" t="str">
            <v>有機青松菜</v>
          </cell>
          <cell r="E5803" t="str">
            <v>瑞城農產</v>
          </cell>
          <cell r="F5803" t="str">
            <v>KG</v>
          </cell>
          <cell r="H5803" t="str">
            <v>臺灣有機農產品</v>
          </cell>
          <cell r="I5803" t="str">
            <v>1-003-912003</v>
          </cell>
        </row>
        <row r="5804">
          <cell r="B5804" t="str">
            <v>有機青松菜</v>
          </cell>
          <cell r="E5804" t="str">
            <v>何新上</v>
          </cell>
          <cell r="F5804" t="str">
            <v>KG</v>
          </cell>
          <cell r="H5804" t="str">
            <v>臺灣有機農產品</v>
          </cell>
          <cell r="I5804" t="str">
            <v>1-004-100385</v>
          </cell>
        </row>
        <row r="5805">
          <cell r="B5805" t="str">
            <v>有機青松菜</v>
          </cell>
          <cell r="E5805" t="str">
            <v>張銘輝</v>
          </cell>
          <cell r="F5805" t="str">
            <v>KG</v>
          </cell>
          <cell r="H5805" t="str">
            <v>臺灣有機農產品</v>
          </cell>
          <cell r="I5805" t="str">
            <v>1-005-010180</v>
          </cell>
        </row>
        <row r="5806">
          <cell r="B5806" t="str">
            <v>有機青松菜</v>
          </cell>
          <cell r="E5806" t="str">
            <v>廣福農場</v>
          </cell>
          <cell r="F5806" t="str">
            <v>KG</v>
          </cell>
          <cell r="H5806" t="str">
            <v>臺灣有機農產品</v>
          </cell>
          <cell r="I5806" t="str">
            <v>1-009-110311</v>
          </cell>
        </row>
        <row r="5807">
          <cell r="B5807" t="str">
            <v>有機青松菜</v>
          </cell>
          <cell r="E5807" t="str">
            <v>林聖智</v>
          </cell>
          <cell r="F5807" t="str">
            <v>KG</v>
          </cell>
          <cell r="H5807" t="str">
            <v>臺灣有機農產品</v>
          </cell>
          <cell r="I5807" t="str">
            <v>1-003-911083</v>
          </cell>
        </row>
        <row r="5808">
          <cell r="B5808" t="str">
            <v>有機青松菜</v>
          </cell>
          <cell r="E5808" t="str">
            <v>余育鴻</v>
          </cell>
          <cell r="F5808" t="str">
            <v>KG</v>
          </cell>
          <cell r="H5808" t="str">
            <v>臺灣有機農產品</v>
          </cell>
          <cell r="I5808" t="str">
            <v>1-004-100219</v>
          </cell>
        </row>
        <row r="5809">
          <cell r="B5809" t="str">
            <v>有機青松菜</v>
          </cell>
          <cell r="E5809" t="str">
            <v>江文幼</v>
          </cell>
          <cell r="F5809" t="str">
            <v>KG</v>
          </cell>
          <cell r="H5809" t="str">
            <v>臺灣有機農產品</v>
          </cell>
          <cell r="I5809" t="str">
            <v>1-008-210511</v>
          </cell>
        </row>
        <row r="5810">
          <cell r="B5810" t="str">
            <v>有機青油菜</v>
          </cell>
          <cell r="E5810" t="str">
            <v>葉志豪</v>
          </cell>
          <cell r="F5810" t="str">
            <v>KG</v>
          </cell>
          <cell r="H5810" t="str">
            <v>臺灣有機農產品</v>
          </cell>
          <cell r="I5810" t="str">
            <v>1-007-115012</v>
          </cell>
        </row>
        <row r="5811">
          <cell r="B5811" t="str">
            <v>有機青油菜</v>
          </cell>
          <cell r="E5811" t="str">
            <v>宋木森</v>
          </cell>
          <cell r="F5811" t="str">
            <v>KG</v>
          </cell>
          <cell r="H5811" t="str">
            <v>臺灣有機農產品</v>
          </cell>
          <cell r="I5811" t="str">
            <v>1-010-100311</v>
          </cell>
        </row>
        <row r="5812">
          <cell r="B5812" t="str">
            <v>有機青油菜</v>
          </cell>
          <cell r="E5812" t="str">
            <v>宋紹華</v>
          </cell>
          <cell r="F5812" t="str">
            <v>KG</v>
          </cell>
          <cell r="H5812" t="str">
            <v>臺灣有機農產品</v>
          </cell>
          <cell r="I5812" t="str">
            <v>1-010-100311</v>
          </cell>
        </row>
        <row r="5813">
          <cell r="B5813" t="str">
            <v>有機青油菜</v>
          </cell>
          <cell r="E5813" t="str">
            <v>吳俊葦</v>
          </cell>
          <cell r="F5813" t="str">
            <v>KG</v>
          </cell>
          <cell r="H5813" t="str">
            <v>臺灣有機農產品</v>
          </cell>
          <cell r="I5813" t="str">
            <v>1-009-110252</v>
          </cell>
        </row>
        <row r="5814">
          <cell r="B5814" t="str">
            <v>有機青油菜</v>
          </cell>
          <cell r="E5814" t="str">
            <v>鍾淑玲</v>
          </cell>
          <cell r="F5814" t="str">
            <v>KG</v>
          </cell>
          <cell r="H5814" t="str">
            <v>臺灣有機農產品</v>
          </cell>
          <cell r="I5814" t="str">
            <v>1-007-116062</v>
          </cell>
        </row>
        <row r="5815">
          <cell r="B5815" t="str">
            <v>有機青油菜</v>
          </cell>
          <cell r="E5815" t="str">
            <v>陳滿</v>
          </cell>
          <cell r="F5815" t="str">
            <v>KG</v>
          </cell>
          <cell r="H5815" t="str">
            <v>臺灣有機農產品</v>
          </cell>
          <cell r="I5815" t="str">
            <v>1-008-190502</v>
          </cell>
        </row>
        <row r="5816">
          <cell r="B5816" t="str">
            <v>有機青油菜</v>
          </cell>
          <cell r="E5816" t="str">
            <v>葉木昌</v>
          </cell>
          <cell r="F5816" t="str">
            <v>KG</v>
          </cell>
          <cell r="H5816" t="str">
            <v>臺灣有機農產品</v>
          </cell>
          <cell r="I5816" t="str">
            <v>1-003-911021</v>
          </cell>
        </row>
        <row r="5817">
          <cell r="B5817" t="str">
            <v>有機青油菜</v>
          </cell>
          <cell r="E5817" t="str">
            <v>尹心魯妮</v>
          </cell>
          <cell r="F5817" t="str">
            <v>KG</v>
          </cell>
          <cell r="H5817" t="str">
            <v>臺灣有機農產品</v>
          </cell>
          <cell r="I5817" t="str">
            <v>1-008-160413</v>
          </cell>
        </row>
        <row r="5818">
          <cell r="B5818" t="str">
            <v>有機青油菜</v>
          </cell>
          <cell r="E5818" t="str">
            <v>瑞城農產</v>
          </cell>
          <cell r="F5818" t="str">
            <v>KG</v>
          </cell>
          <cell r="H5818" t="str">
            <v>臺灣有機農產品</v>
          </cell>
          <cell r="I5818" t="str">
            <v>1-003-912003</v>
          </cell>
        </row>
        <row r="5819">
          <cell r="B5819" t="str">
            <v>有機青油菜</v>
          </cell>
          <cell r="E5819" t="str">
            <v>何新上</v>
          </cell>
          <cell r="F5819" t="str">
            <v>KG</v>
          </cell>
          <cell r="H5819" t="str">
            <v>臺灣有機農產品</v>
          </cell>
          <cell r="I5819" t="str">
            <v>1-004-100385</v>
          </cell>
        </row>
        <row r="5820">
          <cell r="B5820" t="str">
            <v>有機青油菜</v>
          </cell>
          <cell r="E5820" t="str">
            <v>張銘輝</v>
          </cell>
          <cell r="F5820" t="str">
            <v>KG</v>
          </cell>
          <cell r="H5820" t="str">
            <v>臺灣有機農產品</v>
          </cell>
          <cell r="I5820" t="str">
            <v>1-005-010180</v>
          </cell>
        </row>
        <row r="5821">
          <cell r="B5821" t="str">
            <v>有機青油菜</v>
          </cell>
          <cell r="E5821" t="str">
            <v>廣福農場</v>
          </cell>
          <cell r="F5821" t="str">
            <v>KG</v>
          </cell>
          <cell r="H5821" t="str">
            <v>臺灣有機農產品</v>
          </cell>
          <cell r="I5821" t="str">
            <v>1-009-110311</v>
          </cell>
        </row>
        <row r="5822">
          <cell r="B5822" t="str">
            <v>有機青油菜</v>
          </cell>
          <cell r="E5822" t="str">
            <v>林聖智</v>
          </cell>
          <cell r="F5822" t="str">
            <v>KG</v>
          </cell>
          <cell r="H5822" t="str">
            <v>臺灣有機農產品</v>
          </cell>
          <cell r="I5822" t="str">
            <v>1-003-911083</v>
          </cell>
        </row>
        <row r="5823">
          <cell r="B5823" t="str">
            <v>有機青油菜</v>
          </cell>
          <cell r="E5823" t="str">
            <v>余育鴻</v>
          </cell>
          <cell r="F5823" t="str">
            <v>KG</v>
          </cell>
          <cell r="H5823" t="str">
            <v>臺灣有機農產品</v>
          </cell>
          <cell r="I5823" t="str">
            <v>1-004-100219</v>
          </cell>
        </row>
        <row r="5824">
          <cell r="B5824" t="str">
            <v>有機青油菜</v>
          </cell>
          <cell r="E5824" t="str">
            <v>江文幼</v>
          </cell>
          <cell r="F5824" t="str">
            <v>KG</v>
          </cell>
          <cell r="H5824" t="str">
            <v>臺灣有機農產品</v>
          </cell>
          <cell r="I5824" t="str">
            <v>1-008-210511</v>
          </cell>
        </row>
        <row r="5825">
          <cell r="B5825" t="str">
            <v>有機青泉菜</v>
          </cell>
          <cell r="E5825" t="str">
            <v>葉志豪</v>
          </cell>
          <cell r="F5825" t="str">
            <v>KG</v>
          </cell>
          <cell r="H5825" t="str">
            <v>臺灣有機農產品</v>
          </cell>
          <cell r="I5825" t="str">
            <v>1-007-115012</v>
          </cell>
        </row>
        <row r="5826">
          <cell r="B5826" t="str">
            <v>有機青泉菜</v>
          </cell>
          <cell r="E5826" t="str">
            <v>宋木森</v>
          </cell>
          <cell r="F5826" t="str">
            <v>KG</v>
          </cell>
          <cell r="H5826" t="str">
            <v>臺灣有機農產品</v>
          </cell>
          <cell r="I5826" t="str">
            <v>1-010-100311</v>
          </cell>
        </row>
        <row r="5827">
          <cell r="B5827" t="str">
            <v>有機青泉菜</v>
          </cell>
          <cell r="E5827" t="str">
            <v>宋紹華</v>
          </cell>
          <cell r="F5827" t="str">
            <v>KG</v>
          </cell>
          <cell r="H5827" t="str">
            <v>臺灣有機農產品</v>
          </cell>
          <cell r="I5827" t="str">
            <v>1-010-100311</v>
          </cell>
        </row>
        <row r="5828">
          <cell r="B5828" t="str">
            <v>有機青泉菜</v>
          </cell>
          <cell r="E5828" t="str">
            <v>吳俊葦</v>
          </cell>
          <cell r="F5828" t="str">
            <v>KG</v>
          </cell>
          <cell r="H5828" t="str">
            <v>臺灣有機農產品</v>
          </cell>
          <cell r="I5828" t="str">
            <v>1-009-110252</v>
          </cell>
        </row>
        <row r="5829">
          <cell r="B5829" t="str">
            <v>有機青泉菜</v>
          </cell>
          <cell r="E5829" t="str">
            <v>鍾淑玲</v>
          </cell>
          <cell r="F5829" t="str">
            <v>KG</v>
          </cell>
          <cell r="H5829" t="str">
            <v>臺灣有機農產品</v>
          </cell>
          <cell r="I5829" t="str">
            <v>1-007-116062</v>
          </cell>
        </row>
        <row r="5830">
          <cell r="B5830" t="str">
            <v>有機青泉菜</v>
          </cell>
          <cell r="E5830" t="str">
            <v>陳滿</v>
          </cell>
          <cell r="F5830" t="str">
            <v>KG</v>
          </cell>
          <cell r="H5830" t="str">
            <v>臺灣有機農產品</v>
          </cell>
          <cell r="I5830" t="str">
            <v>1-008-190502</v>
          </cell>
        </row>
        <row r="5831">
          <cell r="B5831" t="str">
            <v>有機青泉菜</v>
          </cell>
          <cell r="E5831" t="str">
            <v>葉木昌</v>
          </cell>
          <cell r="F5831" t="str">
            <v>KG</v>
          </cell>
          <cell r="H5831" t="str">
            <v>臺灣有機農產品</v>
          </cell>
          <cell r="I5831" t="str">
            <v>1-003-911021</v>
          </cell>
        </row>
        <row r="5832">
          <cell r="B5832" t="str">
            <v>有機青泉菜</v>
          </cell>
          <cell r="E5832" t="str">
            <v>尹心魯妮</v>
          </cell>
          <cell r="F5832" t="str">
            <v>KG</v>
          </cell>
          <cell r="H5832" t="str">
            <v>臺灣有機農產品</v>
          </cell>
          <cell r="I5832" t="str">
            <v>1-008-160413</v>
          </cell>
        </row>
        <row r="5833">
          <cell r="B5833" t="str">
            <v>有機青泉菜</v>
          </cell>
          <cell r="E5833" t="str">
            <v>瑞城農產</v>
          </cell>
          <cell r="F5833" t="str">
            <v>KG</v>
          </cell>
          <cell r="H5833" t="str">
            <v>臺灣有機農產品</v>
          </cell>
          <cell r="I5833" t="str">
            <v>1-003-912003</v>
          </cell>
        </row>
        <row r="5834">
          <cell r="B5834" t="str">
            <v>有機青泉菜</v>
          </cell>
          <cell r="E5834" t="str">
            <v>何新上</v>
          </cell>
          <cell r="F5834" t="str">
            <v>KG</v>
          </cell>
          <cell r="H5834" t="str">
            <v>臺灣有機農產品</v>
          </cell>
          <cell r="I5834" t="str">
            <v>1-004-100385</v>
          </cell>
        </row>
        <row r="5835">
          <cell r="B5835" t="str">
            <v>有機青泉菜</v>
          </cell>
          <cell r="E5835" t="str">
            <v>張銘輝</v>
          </cell>
          <cell r="F5835" t="str">
            <v>KG</v>
          </cell>
          <cell r="H5835" t="str">
            <v>臺灣有機農產品</v>
          </cell>
          <cell r="I5835" t="str">
            <v>1-005-010180</v>
          </cell>
        </row>
        <row r="5836">
          <cell r="B5836" t="str">
            <v>有機青泉菜</v>
          </cell>
          <cell r="E5836" t="str">
            <v>廣福農場</v>
          </cell>
          <cell r="F5836" t="str">
            <v>KG</v>
          </cell>
          <cell r="H5836" t="str">
            <v>臺灣有機農產品</v>
          </cell>
          <cell r="I5836" t="str">
            <v>1-009-110311</v>
          </cell>
        </row>
        <row r="5837">
          <cell r="B5837" t="str">
            <v>有機青泉菜</v>
          </cell>
          <cell r="E5837" t="str">
            <v>林聖智</v>
          </cell>
          <cell r="F5837" t="str">
            <v>KG</v>
          </cell>
          <cell r="H5837" t="str">
            <v>臺灣有機農產品</v>
          </cell>
          <cell r="I5837" t="str">
            <v>1-003-911083</v>
          </cell>
        </row>
        <row r="5838">
          <cell r="B5838" t="str">
            <v>有機青泉菜</v>
          </cell>
          <cell r="E5838" t="str">
            <v>余育鴻</v>
          </cell>
          <cell r="F5838" t="str">
            <v>KG</v>
          </cell>
          <cell r="H5838" t="str">
            <v>臺灣有機農產品</v>
          </cell>
          <cell r="I5838" t="str">
            <v>1-004-100219</v>
          </cell>
        </row>
        <row r="5839">
          <cell r="B5839" t="str">
            <v>有機青泉菜</v>
          </cell>
          <cell r="E5839" t="str">
            <v>江文幼</v>
          </cell>
          <cell r="F5839" t="str">
            <v>KG</v>
          </cell>
          <cell r="H5839" t="str">
            <v>臺灣有機農產品</v>
          </cell>
          <cell r="I5839" t="str">
            <v>1-008-210511</v>
          </cell>
        </row>
        <row r="5840">
          <cell r="B5840" t="str">
            <v>有機春選拔小松菜</v>
          </cell>
          <cell r="E5840" t="str">
            <v>葉志豪</v>
          </cell>
          <cell r="F5840" t="str">
            <v>KG</v>
          </cell>
          <cell r="H5840" t="str">
            <v>臺灣有機農產品</v>
          </cell>
          <cell r="I5840" t="str">
            <v>1-007-115012</v>
          </cell>
        </row>
        <row r="5841">
          <cell r="B5841" t="str">
            <v>有機春選拔小松菜</v>
          </cell>
          <cell r="E5841" t="str">
            <v>宋木森</v>
          </cell>
          <cell r="F5841" t="str">
            <v>KG</v>
          </cell>
          <cell r="H5841" t="str">
            <v>臺灣有機農產品</v>
          </cell>
          <cell r="I5841" t="str">
            <v>1-010-100311</v>
          </cell>
        </row>
        <row r="5842">
          <cell r="B5842" t="str">
            <v>有機春選拔小松菜</v>
          </cell>
          <cell r="E5842" t="str">
            <v>宋紹華</v>
          </cell>
          <cell r="F5842" t="str">
            <v>KG</v>
          </cell>
          <cell r="H5842" t="str">
            <v>臺灣有機農產品</v>
          </cell>
          <cell r="I5842" t="str">
            <v>1-010-100311</v>
          </cell>
        </row>
        <row r="5843">
          <cell r="B5843" t="str">
            <v>有機春選拔小松菜</v>
          </cell>
          <cell r="E5843" t="str">
            <v>吳俊葦</v>
          </cell>
          <cell r="F5843" t="str">
            <v>KG</v>
          </cell>
          <cell r="H5843" t="str">
            <v>臺灣有機農產品</v>
          </cell>
          <cell r="I5843" t="str">
            <v>1-009-110252</v>
          </cell>
        </row>
        <row r="5844">
          <cell r="B5844" t="str">
            <v>有機春選拔小松菜</v>
          </cell>
          <cell r="E5844" t="str">
            <v>鍾淑玲</v>
          </cell>
          <cell r="F5844" t="str">
            <v>KG</v>
          </cell>
          <cell r="H5844" t="str">
            <v>臺灣有機農產品</v>
          </cell>
          <cell r="I5844" t="str">
            <v>1-007-116062</v>
          </cell>
        </row>
        <row r="5845">
          <cell r="B5845" t="str">
            <v>有機春選拔小松菜</v>
          </cell>
          <cell r="E5845" t="str">
            <v>陳滿</v>
          </cell>
          <cell r="F5845" t="str">
            <v>KG</v>
          </cell>
          <cell r="H5845" t="str">
            <v>臺灣有機農產品</v>
          </cell>
          <cell r="I5845" t="str">
            <v>1-008-190502</v>
          </cell>
        </row>
        <row r="5846">
          <cell r="B5846" t="str">
            <v>有機春選拔小松菜</v>
          </cell>
          <cell r="E5846" t="str">
            <v>葉木昌</v>
          </cell>
          <cell r="F5846" t="str">
            <v>KG</v>
          </cell>
          <cell r="H5846" t="str">
            <v>臺灣有機農產品</v>
          </cell>
          <cell r="I5846" t="str">
            <v>1-003-911021</v>
          </cell>
        </row>
        <row r="5847">
          <cell r="B5847" t="str">
            <v>有機春選拔小松菜</v>
          </cell>
          <cell r="E5847" t="str">
            <v>尹心魯妮</v>
          </cell>
          <cell r="F5847" t="str">
            <v>KG</v>
          </cell>
          <cell r="H5847" t="str">
            <v>臺灣有機農產品</v>
          </cell>
          <cell r="I5847" t="str">
            <v>1-008-160413</v>
          </cell>
        </row>
        <row r="5848">
          <cell r="B5848" t="str">
            <v>有機春選拔小松菜</v>
          </cell>
          <cell r="E5848" t="str">
            <v>瑞城農產</v>
          </cell>
          <cell r="F5848" t="str">
            <v>KG</v>
          </cell>
          <cell r="H5848" t="str">
            <v>臺灣有機農產品</v>
          </cell>
          <cell r="I5848" t="str">
            <v>1-003-912003</v>
          </cell>
        </row>
        <row r="5849">
          <cell r="B5849" t="str">
            <v>有機春選拔小松菜</v>
          </cell>
          <cell r="E5849" t="str">
            <v>何新上</v>
          </cell>
          <cell r="F5849" t="str">
            <v>KG</v>
          </cell>
          <cell r="H5849" t="str">
            <v>臺灣有機農產品</v>
          </cell>
          <cell r="I5849" t="str">
            <v>1-004-100385</v>
          </cell>
        </row>
        <row r="5850">
          <cell r="B5850" t="str">
            <v>有機春選拔小松菜</v>
          </cell>
          <cell r="E5850" t="str">
            <v>張銘輝</v>
          </cell>
          <cell r="F5850" t="str">
            <v>KG</v>
          </cell>
          <cell r="H5850" t="str">
            <v>臺灣有機農產品</v>
          </cell>
          <cell r="I5850" t="str">
            <v>1-005-010180</v>
          </cell>
        </row>
        <row r="5851">
          <cell r="B5851" t="str">
            <v>有機春選拔小松菜</v>
          </cell>
          <cell r="E5851" t="str">
            <v>廣福農場</v>
          </cell>
          <cell r="F5851" t="str">
            <v>KG</v>
          </cell>
          <cell r="H5851" t="str">
            <v>臺灣有機農產品</v>
          </cell>
          <cell r="I5851" t="str">
            <v>1-009-110311</v>
          </cell>
        </row>
        <row r="5852">
          <cell r="B5852" t="str">
            <v>有機春選拔小松菜</v>
          </cell>
          <cell r="E5852" t="str">
            <v>林聖智</v>
          </cell>
          <cell r="F5852" t="str">
            <v>KG</v>
          </cell>
          <cell r="H5852" t="str">
            <v>臺灣有機農產品</v>
          </cell>
          <cell r="I5852" t="str">
            <v>1-003-911083</v>
          </cell>
        </row>
        <row r="5853">
          <cell r="B5853" t="str">
            <v>有機春選拔小松菜</v>
          </cell>
          <cell r="E5853" t="str">
            <v>余育鴻</v>
          </cell>
          <cell r="F5853" t="str">
            <v>KG</v>
          </cell>
          <cell r="H5853" t="str">
            <v>臺灣有機農產品</v>
          </cell>
          <cell r="I5853" t="str">
            <v>1-004-100219</v>
          </cell>
        </row>
        <row r="5854">
          <cell r="B5854" t="str">
            <v>有機春選拔小松菜</v>
          </cell>
          <cell r="E5854" t="str">
            <v>江文幼</v>
          </cell>
          <cell r="F5854" t="str">
            <v>KG</v>
          </cell>
          <cell r="H5854" t="str">
            <v>臺灣有機農產品</v>
          </cell>
          <cell r="I5854" t="str">
            <v>1-008-210511</v>
          </cell>
        </row>
        <row r="5855">
          <cell r="B5855" t="str">
            <v>有機紅莧菜</v>
          </cell>
          <cell r="E5855" t="str">
            <v>葉志豪</v>
          </cell>
          <cell r="F5855" t="str">
            <v>KG</v>
          </cell>
          <cell r="H5855" t="str">
            <v>臺灣有機農產品</v>
          </cell>
          <cell r="I5855" t="str">
            <v>1-007-115012</v>
          </cell>
        </row>
        <row r="5856">
          <cell r="B5856" t="str">
            <v>有機紅莧菜</v>
          </cell>
          <cell r="E5856" t="str">
            <v>宋木森</v>
          </cell>
          <cell r="F5856" t="str">
            <v>KG</v>
          </cell>
          <cell r="H5856" t="str">
            <v>臺灣有機農產品</v>
          </cell>
          <cell r="I5856" t="str">
            <v>1-010-100311</v>
          </cell>
        </row>
        <row r="5857">
          <cell r="B5857" t="str">
            <v>有機紅莧菜</v>
          </cell>
          <cell r="E5857" t="str">
            <v>宋紹華</v>
          </cell>
          <cell r="F5857" t="str">
            <v>KG</v>
          </cell>
          <cell r="H5857" t="str">
            <v>臺灣有機農產品</v>
          </cell>
          <cell r="I5857" t="str">
            <v>1-010-100311</v>
          </cell>
        </row>
        <row r="5858">
          <cell r="B5858" t="str">
            <v>有機紅莧菜</v>
          </cell>
          <cell r="E5858" t="str">
            <v>吳俊葦</v>
          </cell>
          <cell r="F5858" t="str">
            <v>KG</v>
          </cell>
          <cell r="H5858" t="str">
            <v>臺灣有機農產品</v>
          </cell>
          <cell r="I5858" t="str">
            <v>1-009-110252</v>
          </cell>
        </row>
        <row r="5859">
          <cell r="B5859" t="str">
            <v>有機紅莧菜</v>
          </cell>
          <cell r="E5859" t="str">
            <v>鍾淑玲</v>
          </cell>
          <cell r="F5859" t="str">
            <v>KG</v>
          </cell>
          <cell r="H5859" t="str">
            <v>臺灣有機農產品</v>
          </cell>
          <cell r="I5859" t="str">
            <v>1-007-116062</v>
          </cell>
        </row>
        <row r="5860">
          <cell r="B5860" t="str">
            <v>有機紅莧菜</v>
          </cell>
          <cell r="E5860" t="str">
            <v>陳滿</v>
          </cell>
          <cell r="F5860" t="str">
            <v>KG</v>
          </cell>
          <cell r="H5860" t="str">
            <v>臺灣有機農產品</v>
          </cell>
          <cell r="I5860" t="str">
            <v>1-008-190502</v>
          </cell>
        </row>
        <row r="5861">
          <cell r="B5861" t="str">
            <v>有機紅莧菜</v>
          </cell>
          <cell r="E5861" t="str">
            <v>葉木昌</v>
          </cell>
          <cell r="F5861" t="str">
            <v>KG</v>
          </cell>
          <cell r="H5861" t="str">
            <v>臺灣有機農產品</v>
          </cell>
          <cell r="I5861" t="str">
            <v>1-003-911021</v>
          </cell>
        </row>
        <row r="5862">
          <cell r="B5862" t="str">
            <v>有機紅莧菜</v>
          </cell>
          <cell r="E5862" t="str">
            <v>尹心魯妮</v>
          </cell>
          <cell r="F5862" t="str">
            <v>KG</v>
          </cell>
          <cell r="H5862" t="str">
            <v>臺灣有機農產品</v>
          </cell>
          <cell r="I5862" t="str">
            <v>1-008-160413</v>
          </cell>
        </row>
        <row r="5863">
          <cell r="B5863" t="str">
            <v>有機紅莧菜</v>
          </cell>
          <cell r="E5863" t="str">
            <v>瑞城農產</v>
          </cell>
          <cell r="F5863" t="str">
            <v>KG</v>
          </cell>
          <cell r="H5863" t="str">
            <v>臺灣有機農產品</v>
          </cell>
          <cell r="I5863" t="str">
            <v>1-003-912003</v>
          </cell>
        </row>
        <row r="5864">
          <cell r="B5864" t="str">
            <v>有機紅莧菜</v>
          </cell>
          <cell r="E5864" t="str">
            <v>何新上</v>
          </cell>
          <cell r="F5864" t="str">
            <v>KG</v>
          </cell>
          <cell r="H5864" t="str">
            <v>臺灣有機農產品</v>
          </cell>
          <cell r="I5864" t="str">
            <v>1-004-100385</v>
          </cell>
        </row>
        <row r="5865">
          <cell r="B5865" t="str">
            <v>有機紅莧菜</v>
          </cell>
          <cell r="E5865" t="str">
            <v>張銘輝</v>
          </cell>
          <cell r="F5865" t="str">
            <v>KG</v>
          </cell>
          <cell r="H5865" t="str">
            <v>臺灣有機農產品</v>
          </cell>
          <cell r="I5865" t="str">
            <v>1-005-010180</v>
          </cell>
        </row>
        <row r="5866">
          <cell r="B5866" t="str">
            <v>有機紅莧菜</v>
          </cell>
          <cell r="E5866" t="str">
            <v>廣福農場</v>
          </cell>
          <cell r="F5866" t="str">
            <v>KG</v>
          </cell>
          <cell r="H5866" t="str">
            <v>臺灣有機農產品</v>
          </cell>
          <cell r="I5866" t="str">
            <v>1-009-110311</v>
          </cell>
        </row>
        <row r="5867">
          <cell r="B5867" t="str">
            <v>有機紅莧菜</v>
          </cell>
          <cell r="E5867" t="str">
            <v>林聖智</v>
          </cell>
          <cell r="F5867" t="str">
            <v>KG</v>
          </cell>
          <cell r="H5867" t="str">
            <v>臺灣有機農產品</v>
          </cell>
          <cell r="I5867" t="str">
            <v>1-003-911083</v>
          </cell>
        </row>
        <row r="5868">
          <cell r="B5868" t="str">
            <v>有機紅莧菜</v>
          </cell>
          <cell r="E5868" t="str">
            <v>余育鴻</v>
          </cell>
          <cell r="F5868" t="str">
            <v>KG</v>
          </cell>
          <cell r="H5868" t="str">
            <v>臺灣有機農產品</v>
          </cell>
          <cell r="I5868" t="str">
            <v>1-004-100219</v>
          </cell>
        </row>
        <row r="5869">
          <cell r="B5869" t="str">
            <v>有機紅莧菜</v>
          </cell>
          <cell r="E5869" t="str">
            <v>江文幼</v>
          </cell>
          <cell r="F5869" t="str">
            <v>KG</v>
          </cell>
          <cell r="H5869" t="str">
            <v>臺灣有機農產品</v>
          </cell>
          <cell r="I5869" t="str">
            <v>1-008-210511</v>
          </cell>
        </row>
        <row r="5870">
          <cell r="B5870" t="str">
            <v>有機高麗菜</v>
          </cell>
          <cell r="E5870" t="str">
            <v>葉志豪</v>
          </cell>
          <cell r="F5870" t="str">
            <v>KG</v>
          </cell>
          <cell r="H5870" t="str">
            <v>臺灣有機農產品</v>
          </cell>
          <cell r="I5870" t="str">
            <v>1-007-115012</v>
          </cell>
        </row>
        <row r="5871">
          <cell r="B5871" t="str">
            <v>有機高麗菜</v>
          </cell>
          <cell r="E5871" t="str">
            <v>宋木森</v>
          </cell>
          <cell r="F5871" t="str">
            <v>KG</v>
          </cell>
          <cell r="H5871" t="str">
            <v>臺灣有機農產品</v>
          </cell>
          <cell r="I5871" t="str">
            <v>1-010-100311</v>
          </cell>
        </row>
        <row r="5872">
          <cell r="B5872" t="str">
            <v>有機高麗菜</v>
          </cell>
          <cell r="E5872" t="str">
            <v>宋紹華</v>
          </cell>
          <cell r="F5872" t="str">
            <v>KG</v>
          </cell>
          <cell r="H5872" t="str">
            <v>臺灣有機農產品</v>
          </cell>
          <cell r="I5872" t="str">
            <v>1-010-100311</v>
          </cell>
        </row>
        <row r="5873">
          <cell r="B5873" t="str">
            <v>有機高麗菜</v>
          </cell>
          <cell r="E5873" t="str">
            <v>吳俊葦</v>
          </cell>
          <cell r="F5873" t="str">
            <v>KG</v>
          </cell>
          <cell r="H5873" t="str">
            <v>臺灣有機農產品</v>
          </cell>
          <cell r="I5873" t="str">
            <v>1-009-110252</v>
          </cell>
        </row>
        <row r="5874">
          <cell r="B5874" t="str">
            <v>有機高麗菜</v>
          </cell>
          <cell r="E5874" t="str">
            <v>鍾淑玲</v>
          </cell>
          <cell r="F5874" t="str">
            <v>KG</v>
          </cell>
          <cell r="H5874" t="str">
            <v>臺灣有機農產品</v>
          </cell>
          <cell r="I5874" t="str">
            <v>1-007-116062</v>
          </cell>
        </row>
        <row r="5875">
          <cell r="B5875" t="str">
            <v>有機高麗菜</v>
          </cell>
          <cell r="E5875" t="str">
            <v>陳滿</v>
          </cell>
          <cell r="F5875" t="str">
            <v>KG</v>
          </cell>
          <cell r="H5875" t="str">
            <v>臺灣有機農產品</v>
          </cell>
          <cell r="I5875" t="str">
            <v>1-008-190502</v>
          </cell>
        </row>
        <row r="5876">
          <cell r="B5876" t="str">
            <v>有機高麗菜</v>
          </cell>
          <cell r="E5876" t="str">
            <v>葉木昌</v>
          </cell>
          <cell r="F5876" t="str">
            <v>KG</v>
          </cell>
          <cell r="H5876" t="str">
            <v>臺灣有機農產品</v>
          </cell>
          <cell r="I5876" t="str">
            <v>1-003-911021</v>
          </cell>
        </row>
        <row r="5877">
          <cell r="B5877" t="str">
            <v>有機高麗菜</v>
          </cell>
          <cell r="E5877" t="str">
            <v>尹心魯妮</v>
          </cell>
          <cell r="F5877" t="str">
            <v>KG</v>
          </cell>
          <cell r="H5877" t="str">
            <v>臺灣有機農產品</v>
          </cell>
          <cell r="I5877" t="str">
            <v>1-008-160413</v>
          </cell>
        </row>
        <row r="5878">
          <cell r="B5878" t="str">
            <v>有機高麗菜</v>
          </cell>
          <cell r="E5878" t="str">
            <v>瑞城農產</v>
          </cell>
          <cell r="F5878" t="str">
            <v>KG</v>
          </cell>
          <cell r="H5878" t="str">
            <v>臺灣有機農產品</v>
          </cell>
          <cell r="I5878" t="str">
            <v>1-003-912003</v>
          </cell>
        </row>
        <row r="5879">
          <cell r="B5879" t="str">
            <v>有機高麗菜</v>
          </cell>
          <cell r="E5879" t="str">
            <v>何新上</v>
          </cell>
          <cell r="F5879" t="str">
            <v>KG</v>
          </cell>
          <cell r="H5879" t="str">
            <v>臺灣有機農產品</v>
          </cell>
          <cell r="I5879" t="str">
            <v>1-004-100385</v>
          </cell>
        </row>
        <row r="5880">
          <cell r="B5880" t="str">
            <v>有機高麗菜</v>
          </cell>
          <cell r="E5880" t="str">
            <v>張銘輝</v>
          </cell>
          <cell r="F5880" t="str">
            <v>KG</v>
          </cell>
          <cell r="H5880" t="str">
            <v>臺灣有機農產品</v>
          </cell>
          <cell r="I5880" t="str">
            <v>1-005-010180</v>
          </cell>
        </row>
        <row r="5881">
          <cell r="B5881" t="str">
            <v>有機高麗菜</v>
          </cell>
          <cell r="E5881" t="str">
            <v>廣福農場</v>
          </cell>
          <cell r="F5881" t="str">
            <v>KG</v>
          </cell>
          <cell r="H5881" t="str">
            <v>臺灣有機農產品</v>
          </cell>
          <cell r="I5881" t="str">
            <v>1-009-110311</v>
          </cell>
        </row>
        <row r="5882">
          <cell r="B5882" t="str">
            <v>有機高麗菜</v>
          </cell>
          <cell r="E5882" t="str">
            <v>林聖智</v>
          </cell>
          <cell r="F5882" t="str">
            <v>KG</v>
          </cell>
          <cell r="H5882" t="str">
            <v>臺灣有機農產品</v>
          </cell>
          <cell r="I5882" t="str">
            <v>1-003-911083</v>
          </cell>
        </row>
        <row r="5883">
          <cell r="B5883" t="str">
            <v>有機高麗菜</v>
          </cell>
          <cell r="E5883" t="str">
            <v>余育鴻</v>
          </cell>
          <cell r="F5883" t="str">
            <v>KG</v>
          </cell>
          <cell r="H5883" t="str">
            <v>臺灣有機農產品</v>
          </cell>
          <cell r="I5883" t="str">
            <v>1-004-100219</v>
          </cell>
        </row>
        <row r="5884">
          <cell r="B5884" t="str">
            <v>有機高麗菜</v>
          </cell>
          <cell r="E5884" t="str">
            <v>江文幼</v>
          </cell>
          <cell r="F5884" t="str">
            <v>KG</v>
          </cell>
          <cell r="H5884" t="str">
            <v>臺灣有機農產品</v>
          </cell>
          <cell r="I5884" t="str">
            <v>1-008-210511</v>
          </cell>
        </row>
        <row r="5885">
          <cell r="B5885" t="str">
            <v>有機甜菜心</v>
          </cell>
          <cell r="E5885" t="str">
            <v>葉志豪</v>
          </cell>
          <cell r="F5885" t="str">
            <v>KG</v>
          </cell>
          <cell r="H5885" t="str">
            <v>臺灣有機農產品</v>
          </cell>
          <cell r="I5885" t="str">
            <v>1-007-115012</v>
          </cell>
        </row>
        <row r="5886">
          <cell r="B5886" t="str">
            <v>有機甜菜心</v>
          </cell>
          <cell r="E5886" t="str">
            <v>宋木森</v>
          </cell>
          <cell r="F5886" t="str">
            <v>KG</v>
          </cell>
          <cell r="H5886" t="str">
            <v>臺灣有機農產品</v>
          </cell>
          <cell r="I5886" t="str">
            <v>1-010-100311</v>
          </cell>
        </row>
        <row r="5887">
          <cell r="B5887" t="str">
            <v>有機甜菜心</v>
          </cell>
          <cell r="E5887" t="str">
            <v>宋紹華</v>
          </cell>
          <cell r="F5887" t="str">
            <v>KG</v>
          </cell>
          <cell r="H5887" t="str">
            <v>臺灣有機農產品</v>
          </cell>
          <cell r="I5887" t="str">
            <v>1-010-100311</v>
          </cell>
        </row>
        <row r="5888">
          <cell r="B5888" t="str">
            <v>有機甜菜心</v>
          </cell>
          <cell r="E5888" t="str">
            <v>吳俊葦</v>
          </cell>
          <cell r="F5888" t="str">
            <v>KG</v>
          </cell>
          <cell r="H5888" t="str">
            <v>臺灣有機農產品</v>
          </cell>
          <cell r="I5888" t="str">
            <v>1-009-110252</v>
          </cell>
        </row>
        <row r="5889">
          <cell r="B5889" t="str">
            <v>有機甜菜心</v>
          </cell>
          <cell r="E5889" t="str">
            <v>鍾淑玲</v>
          </cell>
          <cell r="F5889" t="str">
            <v>KG</v>
          </cell>
          <cell r="H5889" t="str">
            <v>臺灣有機農產品</v>
          </cell>
          <cell r="I5889" t="str">
            <v>1-007-116062</v>
          </cell>
        </row>
        <row r="5890">
          <cell r="B5890" t="str">
            <v>有機甜菜心</v>
          </cell>
          <cell r="E5890" t="str">
            <v>陳滿</v>
          </cell>
          <cell r="F5890" t="str">
            <v>KG</v>
          </cell>
          <cell r="H5890" t="str">
            <v>臺灣有機農產品</v>
          </cell>
          <cell r="I5890" t="str">
            <v>1-008-190502</v>
          </cell>
        </row>
        <row r="5891">
          <cell r="B5891" t="str">
            <v>有機甜菜心</v>
          </cell>
          <cell r="E5891" t="str">
            <v>葉木昌</v>
          </cell>
          <cell r="F5891" t="str">
            <v>KG</v>
          </cell>
          <cell r="H5891" t="str">
            <v>臺灣有機農產品</v>
          </cell>
          <cell r="I5891" t="str">
            <v>1-003-911021</v>
          </cell>
        </row>
        <row r="5892">
          <cell r="B5892" t="str">
            <v>有機甜菜心</v>
          </cell>
          <cell r="E5892" t="str">
            <v>尹心魯妮</v>
          </cell>
          <cell r="F5892" t="str">
            <v>KG</v>
          </cell>
          <cell r="H5892" t="str">
            <v>臺灣有機農產品</v>
          </cell>
          <cell r="I5892" t="str">
            <v>1-008-160413</v>
          </cell>
        </row>
        <row r="5893">
          <cell r="B5893" t="str">
            <v>有機甜菜心</v>
          </cell>
          <cell r="E5893" t="str">
            <v>瑞城農產</v>
          </cell>
          <cell r="F5893" t="str">
            <v>KG</v>
          </cell>
          <cell r="H5893" t="str">
            <v>臺灣有機農產品</v>
          </cell>
          <cell r="I5893" t="str">
            <v>1-003-912003</v>
          </cell>
        </row>
        <row r="5894">
          <cell r="B5894" t="str">
            <v>有機甜菜心</v>
          </cell>
          <cell r="E5894" t="str">
            <v>何新上</v>
          </cell>
          <cell r="F5894" t="str">
            <v>KG</v>
          </cell>
          <cell r="H5894" t="str">
            <v>臺灣有機農產品</v>
          </cell>
          <cell r="I5894" t="str">
            <v>1-004-100385</v>
          </cell>
        </row>
        <row r="5895">
          <cell r="B5895" t="str">
            <v>有機甜菜心</v>
          </cell>
          <cell r="E5895" t="str">
            <v>張銘輝</v>
          </cell>
          <cell r="F5895" t="str">
            <v>KG</v>
          </cell>
          <cell r="H5895" t="str">
            <v>臺灣有機農產品</v>
          </cell>
          <cell r="I5895" t="str">
            <v>1-005-010180</v>
          </cell>
        </row>
        <row r="5896">
          <cell r="B5896" t="str">
            <v>有機甜菜心</v>
          </cell>
          <cell r="E5896" t="str">
            <v>廣福農場</v>
          </cell>
          <cell r="F5896" t="str">
            <v>KG</v>
          </cell>
          <cell r="H5896" t="str">
            <v>臺灣有機農產品</v>
          </cell>
          <cell r="I5896" t="str">
            <v>1-009-110311</v>
          </cell>
        </row>
        <row r="5897">
          <cell r="B5897" t="str">
            <v>有機甜菜心</v>
          </cell>
          <cell r="E5897" t="str">
            <v>林聖智</v>
          </cell>
          <cell r="F5897" t="str">
            <v>KG</v>
          </cell>
          <cell r="H5897" t="str">
            <v>臺灣有機農產品</v>
          </cell>
          <cell r="I5897" t="str">
            <v>1-003-911083</v>
          </cell>
        </row>
        <row r="5898">
          <cell r="B5898" t="str">
            <v>有機甜菜心</v>
          </cell>
          <cell r="E5898" t="str">
            <v>余育鴻</v>
          </cell>
          <cell r="F5898" t="str">
            <v>KG</v>
          </cell>
          <cell r="H5898" t="str">
            <v>臺灣有機農產品</v>
          </cell>
          <cell r="I5898" t="str">
            <v>1-004-100219</v>
          </cell>
        </row>
        <row r="5899">
          <cell r="B5899" t="str">
            <v>有機甜菜心</v>
          </cell>
          <cell r="E5899" t="str">
            <v>江文幼</v>
          </cell>
          <cell r="F5899" t="str">
            <v>KG</v>
          </cell>
          <cell r="H5899" t="str">
            <v>臺灣有機農產品</v>
          </cell>
          <cell r="I5899" t="str">
            <v>1-008-210511</v>
          </cell>
        </row>
        <row r="5900">
          <cell r="B5900" t="str">
            <v>有機甜菜根葉</v>
          </cell>
          <cell r="E5900" t="str">
            <v>葉志豪</v>
          </cell>
          <cell r="F5900" t="str">
            <v>KG</v>
          </cell>
          <cell r="H5900" t="str">
            <v>臺灣有機農產品</v>
          </cell>
          <cell r="I5900" t="str">
            <v>1-007-115012</v>
          </cell>
        </row>
        <row r="5901">
          <cell r="B5901" t="str">
            <v>有機甜菜根葉</v>
          </cell>
          <cell r="E5901" t="str">
            <v>宋木森</v>
          </cell>
          <cell r="F5901" t="str">
            <v>KG</v>
          </cell>
          <cell r="H5901" t="str">
            <v>臺灣有機農產品</v>
          </cell>
          <cell r="I5901" t="str">
            <v>1-010-100311</v>
          </cell>
        </row>
        <row r="5902">
          <cell r="B5902" t="str">
            <v>有機甜菜根葉</v>
          </cell>
          <cell r="E5902" t="str">
            <v>宋紹華</v>
          </cell>
          <cell r="F5902" t="str">
            <v>KG</v>
          </cell>
          <cell r="H5902" t="str">
            <v>臺灣有機農產品</v>
          </cell>
          <cell r="I5902" t="str">
            <v>1-010-100311</v>
          </cell>
        </row>
        <row r="5903">
          <cell r="B5903" t="str">
            <v>有機甜菜根葉</v>
          </cell>
          <cell r="E5903" t="str">
            <v>吳俊葦</v>
          </cell>
          <cell r="F5903" t="str">
            <v>KG</v>
          </cell>
          <cell r="H5903" t="str">
            <v>臺灣有機農產品</v>
          </cell>
          <cell r="I5903" t="str">
            <v>1-009-110252</v>
          </cell>
        </row>
        <row r="5904">
          <cell r="B5904" t="str">
            <v>有機甜菜根葉</v>
          </cell>
          <cell r="E5904" t="str">
            <v>鍾淑玲</v>
          </cell>
          <cell r="F5904" t="str">
            <v>KG</v>
          </cell>
          <cell r="H5904" t="str">
            <v>臺灣有機農產品</v>
          </cell>
          <cell r="I5904" t="str">
            <v>1-007-116062</v>
          </cell>
        </row>
        <row r="5905">
          <cell r="B5905" t="str">
            <v>有機甜菜根葉</v>
          </cell>
          <cell r="E5905" t="str">
            <v>陳滿</v>
          </cell>
          <cell r="F5905" t="str">
            <v>KG</v>
          </cell>
          <cell r="H5905" t="str">
            <v>臺灣有機農產品</v>
          </cell>
          <cell r="I5905" t="str">
            <v>1-008-190502</v>
          </cell>
        </row>
        <row r="5906">
          <cell r="B5906" t="str">
            <v>有機甜菜根葉</v>
          </cell>
          <cell r="E5906" t="str">
            <v>葉木昌</v>
          </cell>
          <cell r="F5906" t="str">
            <v>KG</v>
          </cell>
          <cell r="H5906" t="str">
            <v>臺灣有機農產品</v>
          </cell>
          <cell r="I5906" t="str">
            <v>1-003-911021</v>
          </cell>
        </row>
        <row r="5907">
          <cell r="B5907" t="str">
            <v>有機甜菜根葉</v>
          </cell>
          <cell r="E5907" t="str">
            <v>尹心魯妮</v>
          </cell>
          <cell r="F5907" t="str">
            <v>KG</v>
          </cell>
          <cell r="H5907" t="str">
            <v>臺灣有機農產品</v>
          </cell>
          <cell r="I5907" t="str">
            <v>1-008-160413</v>
          </cell>
        </row>
        <row r="5908">
          <cell r="B5908" t="str">
            <v>有機甜菜根葉</v>
          </cell>
          <cell r="E5908" t="str">
            <v>瑞城農產</v>
          </cell>
          <cell r="F5908" t="str">
            <v>KG</v>
          </cell>
          <cell r="H5908" t="str">
            <v>臺灣有機農產品</v>
          </cell>
          <cell r="I5908" t="str">
            <v>1-003-912003</v>
          </cell>
        </row>
        <row r="5909">
          <cell r="B5909" t="str">
            <v>有機甜菜根葉</v>
          </cell>
          <cell r="E5909" t="str">
            <v>何新上</v>
          </cell>
          <cell r="F5909" t="str">
            <v>KG</v>
          </cell>
          <cell r="H5909" t="str">
            <v>臺灣有機農產品</v>
          </cell>
          <cell r="I5909" t="str">
            <v>1-004-100385</v>
          </cell>
        </row>
        <row r="5910">
          <cell r="B5910" t="str">
            <v>有機甜菜根葉</v>
          </cell>
          <cell r="E5910" t="str">
            <v>張銘輝</v>
          </cell>
          <cell r="F5910" t="str">
            <v>KG</v>
          </cell>
          <cell r="H5910" t="str">
            <v>臺灣有機農產品</v>
          </cell>
          <cell r="I5910" t="str">
            <v>1-005-010180</v>
          </cell>
        </row>
        <row r="5911">
          <cell r="B5911" t="str">
            <v>有機甜菜根葉</v>
          </cell>
          <cell r="E5911" t="str">
            <v>廣福農場</v>
          </cell>
          <cell r="F5911" t="str">
            <v>KG</v>
          </cell>
          <cell r="H5911" t="str">
            <v>臺灣有機農產品</v>
          </cell>
          <cell r="I5911" t="str">
            <v>1-009-110311</v>
          </cell>
        </row>
        <row r="5912">
          <cell r="B5912" t="str">
            <v>有機甜菜根葉</v>
          </cell>
          <cell r="E5912" t="str">
            <v>林聖智</v>
          </cell>
          <cell r="F5912" t="str">
            <v>KG</v>
          </cell>
          <cell r="H5912" t="str">
            <v>臺灣有機農產品</v>
          </cell>
          <cell r="I5912" t="str">
            <v>1-003-911083</v>
          </cell>
        </row>
        <row r="5913">
          <cell r="B5913" t="str">
            <v>有機甜菜根葉</v>
          </cell>
          <cell r="E5913" t="str">
            <v>余育鴻</v>
          </cell>
          <cell r="F5913" t="str">
            <v>KG</v>
          </cell>
          <cell r="H5913" t="str">
            <v>臺灣有機農產品</v>
          </cell>
          <cell r="I5913" t="str">
            <v>1-004-100219</v>
          </cell>
        </row>
        <row r="5914">
          <cell r="B5914" t="str">
            <v>有機甜菜根葉</v>
          </cell>
          <cell r="E5914" t="str">
            <v>江文幼</v>
          </cell>
          <cell r="F5914" t="str">
            <v>KG</v>
          </cell>
          <cell r="H5914" t="str">
            <v>臺灣有機農產品</v>
          </cell>
          <cell r="I5914" t="str">
            <v>1-008-210511</v>
          </cell>
        </row>
        <row r="5915">
          <cell r="B5915" t="str">
            <v>有機荷葉白菜</v>
          </cell>
          <cell r="E5915" t="str">
            <v>葉志豪</v>
          </cell>
          <cell r="F5915" t="str">
            <v>KG</v>
          </cell>
          <cell r="H5915" t="str">
            <v>臺灣有機農產品</v>
          </cell>
          <cell r="I5915" t="str">
            <v>1-007-115012</v>
          </cell>
        </row>
        <row r="5916">
          <cell r="B5916" t="str">
            <v>有機荷葉白菜</v>
          </cell>
          <cell r="E5916" t="str">
            <v>宋木森</v>
          </cell>
          <cell r="F5916" t="str">
            <v>KG</v>
          </cell>
          <cell r="H5916" t="str">
            <v>臺灣有機農產品</v>
          </cell>
          <cell r="I5916" t="str">
            <v>1-010-100311</v>
          </cell>
        </row>
        <row r="5917">
          <cell r="B5917" t="str">
            <v>有機荷葉白菜</v>
          </cell>
          <cell r="E5917" t="str">
            <v>宋紹華</v>
          </cell>
          <cell r="F5917" t="str">
            <v>KG</v>
          </cell>
          <cell r="H5917" t="str">
            <v>臺灣有機農產品</v>
          </cell>
          <cell r="I5917" t="str">
            <v>1-010-100311</v>
          </cell>
        </row>
        <row r="5918">
          <cell r="B5918" t="str">
            <v>有機荷葉白菜</v>
          </cell>
          <cell r="E5918" t="str">
            <v>吳俊葦</v>
          </cell>
          <cell r="F5918" t="str">
            <v>KG</v>
          </cell>
          <cell r="H5918" t="str">
            <v>臺灣有機農產品</v>
          </cell>
          <cell r="I5918" t="str">
            <v>1-009-110252</v>
          </cell>
        </row>
        <row r="5919">
          <cell r="B5919" t="str">
            <v>有機荷葉白菜</v>
          </cell>
          <cell r="E5919" t="str">
            <v>鍾淑玲</v>
          </cell>
          <cell r="F5919" t="str">
            <v>KG</v>
          </cell>
          <cell r="H5919" t="str">
            <v>臺灣有機農產品</v>
          </cell>
          <cell r="I5919" t="str">
            <v>1-007-116062</v>
          </cell>
        </row>
        <row r="5920">
          <cell r="B5920" t="str">
            <v>有機荷葉白菜</v>
          </cell>
          <cell r="E5920" t="str">
            <v>陳滿</v>
          </cell>
          <cell r="F5920" t="str">
            <v>KG</v>
          </cell>
          <cell r="H5920" t="str">
            <v>臺灣有機農產品</v>
          </cell>
          <cell r="I5920" t="str">
            <v>1-008-190502</v>
          </cell>
        </row>
        <row r="5921">
          <cell r="B5921" t="str">
            <v>有機荷葉白菜</v>
          </cell>
          <cell r="E5921" t="str">
            <v>葉木昌</v>
          </cell>
          <cell r="F5921" t="str">
            <v>KG</v>
          </cell>
          <cell r="H5921" t="str">
            <v>臺灣有機農產品</v>
          </cell>
          <cell r="I5921" t="str">
            <v>1-003-911021</v>
          </cell>
        </row>
        <row r="5922">
          <cell r="B5922" t="str">
            <v>有機荷葉白菜</v>
          </cell>
          <cell r="E5922" t="str">
            <v>尹心魯妮</v>
          </cell>
          <cell r="F5922" t="str">
            <v>KG</v>
          </cell>
          <cell r="H5922" t="str">
            <v>臺灣有機農產品</v>
          </cell>
          <cell r="I5922" t="str">
            <v>1-008-160413</v>
          </cell>
        </row>
        <row r="5923">
          <cell r="B5923" t="str">
            <v>有機荷葉白菜</v>
          </cell>
          <cell r="E5923" t="str">
            <v>瑞城農產</v>
          </cell>
          <cell r="F5923" t="str">
            <v>KG</v>
          </cell>
          <cell r="H5923" t="str">
            <v>臺灣有機農產品</v>
          </cell>
          <cell r="I5923" t="str">
            <v>1-003-912003</v>
          </cell>
        </row>
        <row r="5924">
          <cell r="B5924" t="str">
            <v>有機荷葉白菜</v>
          </cell>
          <cell r="E5924" t="str">
            <v>何新上</v>
          </cell>
          <cell r="F5924" t="str">
            <v>KG</v>
          </cell>
          <cell r="H5924" t="str">
            <v>臺灣有機農產品</v>
          </cell>
          <cell r="I5924" t="str">
            <v>1-004-100385</v>
          </cell>
        </row>
        <row r="5925">
          <cell r="B5925" t="str">
            <v>有機荷葉白菜</v>
          </cell>
          <cell r="E5925" t="str">
            <v>張銘輝</v>
          </cell>
          <cell r="F5925" t="str">
            <v>KG</v>
          </cell>
          <cell r="H5925" t="str">
            <v>臺灣有機農產品</v>
          </cell>
          <cell r="I5925" t="str">
            <v>1-005-010180</v>
          </cell>
        </row>
        <row r="5926">
          <cell r="B5926" t="str">
            <v>有機荷葉白菜</v>
          </cell>
          <cell r="E5926" t="str">
            <v>廣福農場</v>
          </cell>
          <cell r="F5926" t="str">
            <v>KG</v>
          </cell>
          <cell r="H5926" t="str">
            <v>臺灣有機農產品</v>
          </cell>
          <cell r="I5926" t="str">
            <v>1-009-110311</v>
          </cell>
        </row>
        <row r="5927">
          <cell r="B5927" t="str">
            <v>有機荷葉白菜</v>
          </cell>
          <cell r="E5927" t="str">
            <v>林聖智</v>
          </cell>
          <cell r="F5927" t="str">
            <v>KG</v>
          </cell>
          <cell r="H5927" t="str">
            <v>臺灣有機農產品</v>
          </cell>
          <cell r="I5927" t="str">
            <v>1-003-911083</v>
          </cell>
        </row>
        <row r="5928">
          <cell r="B5928" t="str">
            <v>有機荷葉白菜</v>
          </cell>
          <cell r="E5928" t="str">
            <v>余育鴻</v>
          </cell>
          <cell r="F5928" t="str">
            <v>KG</v>
          </cell>
          <cell r="H5928" t="str">
            <v>臺灣有機農產品</v>
          </cell>
          <cell r="I5928" t="str">
            <v>1-004-100219</v>
          </cell>
        </row>
        <row r="5929">
          <cell r="B5929" t="str">
            <v>有機荷葉白菜</v>
          </cell>
          <cell r="E5929" t="str">
            <v>江文幼</v>
          </cell>
          <cell r="F5929" t="str">
            <v>KG</v>
          </cell>
          <cell r="H5929" t="str">
            <v>臺灣有機農產品</v>
          </cell>
          <cell r="I5929" t="str">
            <v>1-008-210511</v>
          </cell>
        </row>
        <row r="5930">
          <cell r="B5930" t="str">
            <v>有機野山菊</v>
          </cell>
          <cell r="E5930" t="str">
            <v>葉志豪</v>
          </cell>
          <cell r="F5930" t="str">
            <v>KG</v>
          </cell>
          <cell r="H5930" t="str">
            <v>臺灣有機農產品</v>
          </cell>
          <cell r="I5930" t="str">
            <v>1-007-115012</v>
          </cell>
        </row>
        <row r="5931">
          <cell r="B5931" t="str">
            <v>有機野山菊</v>
          </cell>
          <cell r="E5931" t="str">
            <v>宋木森</v>
          </cell>
          <cell r="F5931" t="str">
            <v>KG</v>
          </cell>
          <cell r="H5931" t="str">
            <v>臺灣有機農產品</v>
          </cell>
          <cell r="I5931" t="str">
            <v>1-010-100311</v>
          </cell>
        </row>
        <row r="5932">
          <cell r="B5932" t="str">
            <v>有機野山菊</v>
          </cell>
          <cell r="E5932" t="str">
            <v>宋紹華</v>
          </cell>
          <cell r="F5932" t="str">
            <v>KG</v>
          </cell>
          <cell r="H5932" t="str">
            <v>臺灣有機農產品</v>
          </cell>
          <cell r="I5932" t="str">
            <v>1-010-100311</v>
          </cell>
        </row>
        <row r="5933">
          <cell r="B5933" t="str">
            <v>有機野山菊</v>
          </cell>
          <cell r="E5933" t="str">
            <v>吳俊葦</v>
          </cell>
          <cell r="F5933" t="str">
            <v>KG</v>
          </cell>
          <cell r="H5933" t="str">
            <v>臺灣有機農產品</v>
          </cell>
          <cell r="I5933" t="str">
            <v>1-009-110252</v>
          </cell>
        </row>
        <row r="5934">
          <cell r="B5934" t="str">
            <v>有機野山菊</v>
          </cell>
          <cell r="E5934" t="str">
            <v>鍾淑玲</v>
          </cell>
          <cell r="F5934" t="str">
            <v>KG</v>
          </cell>
          <cell r="H5934" t="str">
            <v>臺灣有機農產品</v>
          </cell>
          <cell r="I5934" t="str">
            <v>1-007-116062</v>
          </cell>
        </row>
        <row r="5935">
          <cell r="B5935" t="str">
            <v>有機野山菊</v>
          </cell>
          <cell r="E5935" t="str">
            <v>陳滿</v>
          </cell>
          <cell r="F5935" t="str">
            <v>KG</v>
          </cell>
          <cell r="H5935" t="str">
            <v>臺灣有機農產品</v>
          </cell>
          <cell r="I5935" t="str">
            <v>1-008-190502</v>
          </cell>
        </row>
        <row r="5936">
          <cell r="B5936" t="str">
            <v>有機野山菊</v>
          </cell>
          <cell r="E5936" t="str">
            <v>葉木昌</v>
          </cell>
          <cell r="F5936" t="str">
            <v>KG</v>
          </cell>
          <cell r="H5936" t="str">
            <v>臺灣有機農產品</v>
          </cell>
          <cell r="I5936" t="str">
            <v>1-003-911021</v>
          </cell>
        </row>
        <row r="5937">
          <cell r="B5937" t="str">
            <v>有機野山菊</v>
          </cell>
          <cell r="E5937" t="str">
            <v>尹心魯妮</v>
          </cell>
          <cell r="F5937" t="str">
            <v>KG</v>
          </cell>
          <cell r="H5937" t="str">
            <v>臺灣有機農產品</v>
          </cell>
          <cell r="I5937" t="str">
            <v>1-008-160413</v>
          </cell>
        </row>
        <row r="5938">
          <cell r="B5938" t="str">
            <v>有機野山菊</v>
          </cell>
          <cell r="E5938" t="str">
            <v>瑞城農產</v>
          </cell>
          <cell r="F5938" t="str">
            <v>KG</v>
          </cell>
          <cell r="H5938" t="str">
            <v>臺灣有機農產品</v>
          </cell>
          <cell r="I5938" t="str">
            <v>1-003-912003</v>
          </cell>
        </row>
        <row r="5939">
          <cell r="B5939" t="str">
            <v>有機野山菊</v>
          </cell>
          <cell r="E5939" t="str">
            <v>何新上</v>
          </cell>
          <cell r="F5939" t="str">
            <v>KG</v>
          </cell>
          <cell r="H5939" t="str">
            <v>臺灣有機農產品</v>
          </cell>
          <cell r="I5939" t="str">
            <v>1-004-100385</v>
          </cell>
        </row>
        <row r="5940">
          <cell r="B5940" t="str">
            <v>有機野山菊</v>
          </cell>
          <cell r="E5940" t="str">
            <v>張銘輝</v>
          </cell>
          <cell r="F5940" t="str">
            <v>KG</v>
          </cell>
          <cell r="H5940" t="str">
            <v>臺灣有機農產品</v>
          </cell>
          <cell r="I5940" t="str">
            <v>1-005-010180</v>
          </cell>
        </row>
        <row r="5941">
          <cell r="B5941" t="str">
            <v>有機野山菊</v>
          </cell>
          <cell r="E5941" t="str">
            <v>廣福農場</v>
          </cell>
          <cell r="F5941" t="str">
            <v>KG</v>
          </cell>
          <cell r="H5941" t="str">
            <v>臺灣有機農產品</v>
          </cell>
          <cell r="I5941" t="str">
            <v>1-009-110311</v>
          </cell>
        </row>
        <row r="5942">
          <cell r="B5942" t="str">
            <v>有機野山菊</v>
          </cell>
          <cell r="E5942" t="str">
            <v>林聖智</v>
          </cell>
          <cell r="F5942" t="str">
            <v>KG</v>
          </cell>
          <cell r="H5942" t="str">
            <v>臺灣有機農產品</v>
          </cell>
          <cell r="I5942" t="str">
            <v>1-003-911083</v>
          </cell>
        </row>
        <row r="5943">
          <cell r="B5943" t="str">
            <v>有機野山菊</v>
          </cell>
          <cell r="E5943" t="str">
            <v>余育鴻</v>
          </cell>
          <cell r="F5943" t="str">
            <v>KG</v>
          </cell>
          <cell r="H5943" t="str">
            <v>臺灣有機農產品</v>
          </cell>
          <cell r="I5943" t="str">
            <v>1-004-100219</v>
          </cell>
        </row>
        <row r="5944">
          <cell r="B5944" t="str">
            <v>有機野山菊</v>
          </cell>
          <cell r="E5944" t="str">
            <v>江文幼</v>
          </cell>
          <cell r="F5944" t="str">
            <v>KG</v>
          </cell>
          <cell r="H5944" t="str">
            <v>臺灣有機農產品</v>
          </cell>
          <cell r="I5944" t="str">
            <v>1-008-210511</v>
          </cell>
        </row>
        <row r="5945">
          <cell r="B5945" t="str">
            <v>有機鹿角萵苣</v>
          </cell>
          <cell r="E5945" t="str">
            <v>葉志豪</v>
          </cell>
          <cell r="F5945" t="str">
            <v>KG</v>
          </cell>
          <cell r="H5945" t="str">
            <v>臺灣有機農產品</v>
          </cell>
          <cell r="I5945" t="str">
            <v>1-007-115012</v>
          </cell>
        </row>
        <row r="5946">
          <cell r="B5946" t="str">
            <v>有機鹿角萵苣</v>
          </cell>
          <cell r="E5946" t="str">
            <v>宋木森</v>
          </cell>
          <cell r="F5946" t="str">
            <v>KG</v>
          </cell>
          <cell r="H5946" t="str">
            <v>臺灣有機農產品</v>
          </cell>
          <cell r="I5946" t="str">
            <v>1-010-100311</v>
          </cell>
        </row>
        <row r="5947">
          <cell r="B5947" t="str">
            <v>有機鹿角萵苣</v>
          </cell>
          <cell r="E5947" t="str">
            <v>宋紹華</v>
          </cell>
          <cell r="F5947" t="str">
            <v>KG</v>
          </cell>
          <cell r="H5947" t="str">
            <v>臺灣有機農產品</v>
          </cell>
          <cell r="I5947" t="str">
            <v>1-010-100311</v>
          </cell>
        </row>
        <row r="5948">
          <cell r="B5948" t="str">
            <v>有機鹿角萵苣</v>
          </cell>
          <cell r="E5948" t="str">
            <v>吳俊葦</v>
          </cell>
          <cell r="F5948" t="str">
            <v>KG</v>
          </cell>
          <cell r="H5948" t="str">
            <v>臺灣有機農產品</v>
          </cell>
          <cell r="I5948" t="str">
            <v>1-009-110252</v>
          </cell>
        </row>
        <row r="5949">
          <cell r="B5949" t="str">
            <v>有機鹿角萵苣</v>
          </cell>
          <cell r="E5949" t="str">
            <v>鍾淑玲</v>
          </cell>
          <cell r="F5949" t="str">
            <v>KG</v>
          </cell>
          <cell r="H5949" t="str">
            <v>臺灣有機農產品</v>
          </cell>
          <cell r="I5949" t="str">
            <v>1-007-116062</v>
          </cell>
        </row>
        <row r="5950">
          <cell r="B5950" t="str">
            <v>有機鹿角萵苣</v>
          </cell>
          <cell r="E5950" t="str">
            <v>陳滿</v>
          </cell>
          <cell r="F5950" t="str">
            <v>KG</v>
          </cell>
          <cell r="H5950" t="str">
            <v>臺灣有機農產品</v>
          </cell>
          <cell r="I5950" t="str">
            <v>1-008-190502</v>
          </cell>
        </row>
        <row r="5951">
          <cell r="B5951" t="str">
            <v>有機鹿角萵苣</v>
          </cell>
          <cell r="E5951" t="str">
            <v>葉木昌</v>
          </cell>
          <cell r="F5951" t="str">
            <v>KG</v>
          </cell>
          <cell r="H5951" t="str">
            <v>臺灣有機農產品</v>
          </cell>
          <cell r="I5951" t="str">
            <v>1-003-911021</v>
          </cell>
        </row>
        <row r="5952">
          <cell r="B5952" t="str">
            <v>有機鹿角萵苣</v>
          </cell>
          <cell r="E5952" t="str">
            <v>尹心魯妮</v>
          </cell>
          <cell r="F5952" t="str">
            <v>KG</v>
          </cell>
          <cell r="H5952" t="str">
            <v>臺灣有機農產品</v>
          </cell>
          <cell r="I5952" t="str">
            <v>1-008-160413</v>
          </cell>
        </row>
        <row r="5953">
          <cell r="B5953" t="str">
            <v>有機鹿角萵苣</v>
          </cell>
          <cell r="E5953" t="str">
            <v>瑞城農產</v>
          </cell>
          <cell r="F5953" t="str">
            <v>KG</v>
          </cell>
          <cell r="H5953" t="str">
            <v>臺灣有機農產品</v>
          </cell>
          <cell r="I5953" t="str">
            <v>1-003-912003</v>
          </cell>
        </row>
        <row r="5954">
          <cell r="B5954" t="str">
            <v>有機鹿角萵苣</v>
          </cell>
          <cell r="E5954" t="str">
            <v>何新上</v>
          </cell>
          <cell r="F5954" t="str">
            <v>KG</v>
          </cell>
          <cell r="H5954" t="str">
            <v>臺灣有機農產品</v>
          </cell>
          <cell r="I5954" t="str">
            <v>1-004-100385</v>
          </cell>
        </row>
        <row r="5955">
          <cell r="B5955" t="str">
            <v>有機鹿角萵苣</v>
          </cell>
          <cell r="E5955" t="str">
            <v>張銘輝</v>
          </cell>
          <cell r="F5955" t="str">
            <v>KG</v>
          </cell>
          <cell r="H5955" t="str">
            <v>臺灣有機農產品</v>
          </cell>
          <cell r="I5955" t="str">
            <v>1-005-010180</v>
          </cell>
        </row>
        <row r="5956">
          <cell r="B5956" t="str">
            <v>有機鹿角萵苣</v>
          </cell>
          <cell r="E5956" t="str">
            <v>廣福農場</v>
          </cell>
          <cell r="F5956" t="str">
            <v>KG</v>
          </cell>
          <cell r="H5956" t="str">
            <v>臺灣有機農產品</v>
          </cell>
          <cell r="I5956" t="str">
            <v>1-009-110311</v>
          </cell>
        </row>
        <row r="5957">
          <cell r="B5957" t="str">
            <v>有機鹿角萵苣</v>
          </cell>
          <cell r="E5957" t="str">
            <v>林聖智</v>
          </cell>
          <cell r="F5957" t="str">
            <v>KG</v>
          </cell>
          <cell r="H5957" t="str">
            <v>臺灣有機農產品</v>
          </cell>
          <cell r="I5957" t="str">
            <v>1-003-911083</v>
          </cell>
        </row>
        <row r="5958">
          <cell r="B5958" t="str">
            <v>有機鹿角萵苣</v>
          </cell>
          <cell r="E5958" t="str">
            <v>余育鴻</v>
          </cell>
          <cell r="F5958" t="str">
            <v>KG</v>
          </cell>
          <cell r="H5958" t="str">
            <v>臺灣有機農產品</v>
          </cell>
          <cell r="I5958" t="str">
            <v>1-004-100219</v>
          </cell>
        </row>
        <row r="5959">
          <cell r="B5959" t="str">
            <v>有機鹿角萵苣</v>
          </cell>
          <cell r="E5959" t="str">
            <v>江文幼</v>
          </cell>
          <cell r="F5959" t="str">
            <v>KG</v>
          </cell>
          <cell r="H5959" t="str">
            <v>臺灣有機農產品</v>
          </cell>
          <cell r="I5959" t="str">
            <v>1-008-210511</v>
          </cell>
        </row>
        <row r="5960">
          <cell r="B5960" t="str">
            <v>有機菠菜</v>
          </cell>
          <cell r="E5960" t="str">
            <v>葉志豪</v>
          </cell>
          <cell r="F5960" t="str">
            <v>KG</v>
          </cell>
          <cell r="H5960" t="str">
            <v>臺灣有機農產品</v>
          </cell>
          <cell r="I5960" t="str">
            <v>1-007-115012</v>
          </cell>
        </row>
        <row r="5961">
          <cell r="B5961" t="str">
            <v>有機菠菜</v>
          </cell>
          <cell r="E5961" t="str">
            <v>宋木森</v>
          </cell>
          <cell r="F5961" t="str">
            <v>KG</v>
          </cell>
          <cell r="H5961" t="str">
            <v>臺灣有機農產品</v>
          </cell>
          <cell r="I5961" t="str">
            <v>1-010-100311</v>
          </cell>
        </row>
        <row r="5962">
          <cell r="B5962" t="str">
            <v>有機菠菜</v>
          </cell>
          <cell r="E5962" t="str">
            <v>宋紹華</v>
          </cell>
          <cell r="F5962" t="str">
            <v>KG</v>
          </cell>
          <cell r="H5962" t="str">
            <v>臺灣有機農產品</v>
          </cell>
          <cell r="I5962" t="str">
            <v>1-010-100311</v>
          </cell>
        </row>
        <row r="5963">
          <cell r="B5963" t="str">
            <v>有機菠菜</v>
          </cell>
          <cell r="E5963" t="str">
            <v>吳俊葦</v>
          </cell>
          <cell r="F5963" t="str">
            <v>KG</v>
          </cell>
          <cell r="H5963" t="str">
            <v>臺灣有機農產品</v>
          </cell>
          <cell r="I5963" t="str">
            <v>1-009-110252</v>
          </cell>
        </row>
        <row r="5964">
          <cell r="B5964" t="str">
            <v>有機菠菜</v>
          </cell>
          <cell r="E5964" t="str">
            <v>鍾淑玲</v>
          </cell>
          <cell r="F5964" t="str">
            <v>KG</v>
          </cell>
          <cell r="H5964" t="str">
            <v>臺灣有機農產品</v>
          </cell>
          <cell r="I5964" t="str">
            <v>1-007-116062</v>
          </cell>
        </row>
        <row r="5965">
          <cell r="B5965" t="str">
            <v>有機菠菜</v>
          </cell>
          <cell r="E5965" t="str">
            <v>陳滿</v>
          </cell>
          <cell r="F5965" t="str">
            <v>KG</v>
          </cell>
          <cell r="H5965" t="str">
            <v>臺灣有機農產品</v>
          </cell>
          <cell r="I5965" t="str">
            <v>1-008-190502</v>
          </cell>
        </row>
        <row r="5966">
          <cell r="B5966" t="str">
            <v>有機菠菜</v>
          </cell>
          <cell r="E5966" t="str">
            <v>葉木昌</v>
          </cell>
          <cell r="F5966" t="str">
            <v>KG</v>
          </cell>
          <cell r="H5966" t="str">
            <v>臺灣有機農產品</v>
          </cell>
          <cell r="I5966" t="str">
            <v>1-003-911021</v>
          </cell>
        </row>
        <row r="5967">
          <cell r="B5967" t="str">
            <v>有機菠菜</v>
          </cell>
          <cell r="E5967" t="str">
            <v>尹心魯妮</v>
          </cell>
          <cell r="F5967" t="str">
            <v>KG</v>
          </cell>
          <cell r="H5967" t="str">
            <v>臺灣有機農產品</v>
          </cell>
          <cell r="I5967" t="str">
            <v>1-008-160413</v>
          </cell>
        </row>
        <row r="5968">
          <cell r="B5968" t="str">
            <v>有機菠菜</v>
          </cell>
          <cell r="E5968" t="str">
            <v>瑞城農產</v>
          </cell>
          <cell r="F5968" t="str">
            <v>KG</v>
          </cell>
          <cell r="H5968" t="str">
            <v>臺灣有機農產品</v>
          </cell>
          <cell r="I5968" t="str">
            <v>1-003-912003</v>
          </cell>
        </row>
        <row r="5969">
          <cell r="B5969" t="str">
            <v>有機菠菜</v>
          </cell>
          <cell r="E5969" t="str">
            <v>何新上</v>
          </cell>
          <cell r="F5969" t="str">
            <v>KG</v>
          </cell>
          <cell r="H5969" t="str">
            <v>臺灣有機農產品</v>
          </cell>
          <cell r="I5969" t="str">
            <v>1-004-100385</v>
          </cell>
        </row>
        <row r="5970">
          <cell r="B5970" t="str">
            <v>有機菠菜</v>
          </cell>
          <cell r="E5970" t="str">
            <v>張銘輝</v>
          </cell>
          <cell r="F5970" t="str">
            <v>KG</v>
          </cell>
          <cell r="H5970" t="str">
            <v>臺灣有機農產品</v>
          </cell>
          <cell r="I5970" t="str">
            <v>1-005-010180</v>
          </cell>
        </row>
        <row r="5971">
          <cell r="B5971" t="str">
            <v>有機菠菜</v>
          </cell>
          <cell r="E5971" t="str">
            <v>廣福農場</v>
          </cell>
          <cell r="F5971" t="str">
            <v>KG</v>
          </cell>
          <cell r="H5971" t="str">
            <v>臺灣有機農產品</v>
          </cell>
          <cell r="I5971" t="str">
            <v>1-009-110311</v>
          </cell>
        </row>
        <row r="5972">
          <cell r="B5972" t="str">
            <v>有機菠菜</v>
          </cell>
          <cell r="E5972" t="str">
            <v>林聖智</v>
          </cell>
          <cell r="F5972" t="str">
            <v>KG</v>
          </cell>
          <cell r="H5972" t="str">
            <v>臺灣有機農產品</v>
          </cell>
          <cell r="I5972" t="str">
            <v>1-003-911083</v>
          </cell>
        </row>
        <row r="5973">
          <cell r="B5973" t="str">
            <v>有機菠菜</v>
          </cell>
          <cell r="E5973" t="str">
            <v>余育鴻</v>
          </cell>
          <cell r="F5973" t="str">
            <v>KG</v>
          </cell>
          <cell r="H5973" t="str">
            <v>臺灣有機農產品</v>
          </cell>
          <cell r="I5973" t="str">
            <v>1-004-100219</v>
          </cell>
        </row>
        <row r="5974">
          <cell r="B5974" t="str">
            <v>有機菠菜</v>
          </cell>
          <cell r="E5974" t="str">
            <v>江文幼</v>
          </cell>
          <cell r="F5974" t="str">
            <v>KG</v>
          </cell>
          <cell r="H5974" t="str">
            <v>臺灣有機農產品</v>
          </cell>
          <cell r="I5974" t="str">
            <v>1-008-210511</v>
          </cell>
        </row>
        <row r="5975">
          <cell r="B5975" t="str">
            <v>有機黃金白菜</v>
          </cell>
          <cell r="E5975" t="str">
            <v>葉志豪</v>
          </cell>
          <cell r="F5975" t="str">
            <v>KG</v>
          </cell>
          <cell r="H5975" t="str">
            <v>臺灣有機農產品</v>
          </cell>
          <cell r="I5975" t="str">
            <v>1-007-115012</v>
          </cell>
        </row>
        <row r="5976">
          <cell r="B5976" t="str">
            <v>有機黃金白菜</v>
          </cell>
          <cell r="E5976" t="str">
            <v>宋木森</v>
          </cell>
          <cell r="F5976" t="str">
            <v>KG</v>
          </cell>
          <cell r="H5976" t="str">
            <v>臺灣有機農產品</v>
          </cell>
          <cell r="I5976" t="str">
            <v>1-010-100311</v>
          </cell>
        </row>
        <row r="5977">
          <cell r="B5977" t="str">
            <v>有機黃金白菜</v>
          </cell>
          <cell r="E5977" t="str">
            <v>宋紹華</v>
          </cell>
          <cell r="F5977" t="str">
            <v>KG</v>
          </cell>
          <cell r="H5977" t="str">
            <v>臺灣有機農產品</v>
          </cell>
          <cell r="I5977" t="str">
            <v>1-010-100311</v>
          </cell>
        </row>
        <row r="5978">
          <cell r="B5978" t="str">
            <v>有機黃金白菜</v>
          </cell>
          <cell r="E5978" t="str">
            <v>吳俊葦</v>
          </cell>
          <cell r="F5978" t="str">
            <v>KG</v>
          </cell>
          <cell r="H5978" t="str">
            <v>臺灣有機農產品</v>
          </cell>
          <cell r="I5978" t="str">
            <v>1-009-110252</v>
          </cell>
        </row>
        <row r="5979">
          <cell r="B5979" t="str">
            <v>有機黃金白菜</v>
          </cell>
          <cell r="E5979" t="str">
            <v>鍾淑玲</v>
          </cell>
          <cell r="F5979" t="str">
            <v>KG</v>
          </cell>
          <cell r="H5979" t="str">
            <v>臺灣有機農產品</v>
          </cell>
          <cell r="I5979" t="str">
            <v>1-007-116062</v>
          </cell>
        </row>
        <row r="5980">
          <cell r="B5980" t="str">
            <v>有機黃金白菜</v>
          </cell>
          <cell r="E5980" t="str">
            <v>陳滿</v>
          </cell>
          <cell r="F5980" t="str">
            <v>KG</v>
          </cell>
          <cell r="H5980" t="str">
            <v>臺灣有機農產品</v>
          </cell>
          <cell r="I5980" t="str">
            <v>1-008-190502</v>
          </cell>
        </row>
        <row r="5981">
          <cell r="B5981" t="str">
            <v>有機黃金白菜</v>
          </cell>
          <cell r="E5981" t="str">
            <v>葉木昌</v>
          </cell>
          <cell r="F5981" t="str">
            <v>KG</v>
          </cell>
          <cell r="H5981" t="str">
            <v>臺灣有機農產品</v>
          </cell>
          <cell r="I5981" t="str">
            <v>1-003-911021</v>
          </cell>
        </row>
        <row r="5982">
          <cell r="B5982" t="str">
            <v>有機黃金白菜</v>
          </cell>
          <cell r="E5982" t="str">
            <v>尹心魯妮</v>
          </cell>
          <cell r="F5982" t="str">
            <v>KG</v>
          </cell>
          <cell r="H5982" t="str">
            <v>臺灣有機農產品</v>
          </cell>
          <cell r="I5982" t="str">
            <v>1-008-160413</v>
          </cell>
        </row>
        <row r="5983">
          <cell r="B5983" t="str">
            <v>有機黃金白菜</v>
          </cell>
          <cell r="E5983" t="str">
            <v>瑞城農產</v>
          </cell>
          <cell r="F5983" t="str">
            <v>KG</v>
          </cell>
          <cell r="H5983" t="str">
            <v>臺灣有機農產品</v>
          </cell>
          <cell r="I5983" t="str">
            <v>1-003-912003</v>
          </cell>
        </row>
        <row r="5984">
          <cell r="B5984" t="str">
            <v>有機黃金白菜</v>
          </cell>
          <cell r="E5984" t="str">
            <v>何新上</v>
          </cell>
          <cell r="F5984" t="str">
            <v>KG</v>
          </cell>
          <cell r="H5984" t="str">
            <v>臺灣有機農產品</v>
          </cell>
          <cell r="I5984" t="str">
            <v>1-004-100385</v>
          </cell>
        </row>
        <row r="5985">
          <cell r="B5985" t="str">
            <v>有機黃金白菜</v>
          </cell>
          <cell r="E5985" t="str">
            <v>張銘輝</v>
          </cell>
          <cell r="F5985" t="str">
            <v>KG</v>
          </cell>
          <cell r="H5985" t="str">
            <v>臺灣有機農產品</v>
          </cell>
          <cell r="I5985" t="str">
            <v>1-005-010180</v>
          </cell>
        </row>
        <row r="5986">
          <cell r="B5986" t="str">
            <v>有機黃金白菜</v>
          </cell>
          <cell r="E5986" t="str">
            <v>廣福農場</v>
          </cell>
          <cell r="F5986" t="str">
            <v>KG</v>
          </cell>
          <cell r="H5986" t="str">
            <v>臺灣有機農產品</v>
          </cell>
          <cell r="I5986" t="str">
            <v>1-009-110311</v>
          </cell>
        </row>
        <row r="5987">
          <cell r="B5987" t="str">
            <v>有機黃金白菜</v>
          </cell>
          <cell r="E5987" t="str">
            <v>林聖智</v>
          </cell>
          <cell r="F5987" t="str">
            <v>KG</v>
          </cell>
          <cell r="H5987" t="str">
            <v>臺灣有機農產品</v>
          </cell>
          <cell r="I5987" t="str">
            <v>1-003-911083</v>
          </cell>
        </row>
        <row r="5988">
          <cell r="B5988" t="str">
            <v>有機黃金白菜</v>
          </cell>
          <cell r="E5988" t="str">
            <v>余育鴻</v>
          </cell>
          <cell r="F5988" t="str">
            <v>KG</v>
          </cell>
          <cell r="H5988" t="str">
            <v>臺灣有機農產品</v>
          </cell>
          <cell r="I5988" t="str">
            <v>1-004-100219</v>
          </cell>
        </row>
        <row r="5989">
          <cell r="B5989" t="str">
            <v>有機黃金白菜</v>
          </cell>
          <cell r="E5989" t="str">
            <v>江文幼</v>
          </cell>
          <cell r="F5989" t="str">
            <v>KG</v>
          </cell>
          <cell r="H5989" t="str">
            <v>臺灣有機農產品</v>
          </cell>
          <cell r="I5989" t="str">
            <v>1-008-210511</v>
          </cell>
        </row>
        <row r="5990">
          <cell r="B5990" t="str">
            <v>有機黑葉白菜</v>
          </cell>
          <cell r="E5990" t="str">
            <v>葉志豪</v>
          </cell>
          <cell r="F5990" t="str">
            <v>KG</v>
          </cell>
          <cell r="H5990" t="str">
            <v>臺灣有機農產品</v>
          </cell>
          <cell r="I5990" t="str">
            <v>1-007-115012</v>
          </cell>
        </row>
        <row r="5991">
          <cell r="B5991" t="str">
            <v>有機黑葉白菜</v>
          </cell>
          <cell r="E5991" t="str">
            <v>宋木森</v>
          </cell>
          <cell r="F5991" t="str">
            <v>KG</v>
          </cell>
          <cell r="H5991" t="str">
            <v>臺灣有機農產品</v>
          </cell>
          <cell r="I5991" t="str">
            <v>1-010-100311</v>
          </cell>
        </row>
        <row r="5992">
          <cell r="B5992" t="str">
            <v>有機黑葉白菜</v>
          </cell>
          <cell r="E5992" t="str">
            <v>宋紹華</v>
          </cell>
          <cell r="F5992" t="str">
            <v>KG</v>
          </cell>
          <cell r="H5992" t="str">
            <v>臺灣有機農產品</v>
          </cell>
          <cell r="I5992" t="str">
            <v>1-010-100311</v>
          </cell>
        </row>
        <row r="5993">
          <cell r="B5993" t="str">
            <v>有機黑葉白菜</v>
          </cell>
          <cell r="E5993" t="str">
            <v>吳俊葦</v>
          </cell>
          <cell r="F5993" t="str">
            <v>KG</v>
          </cell>
          <cell r="H5993" t="str">
            <v>臺灣有機農產品</v>
          </cell>
          <cell r="I5993" t="str">
            <v>1-009-110252</v>
          </cell>
        </row>
        <row r="5994">
          <cell r="B5994" t="str">
            <v>有機黑葉白菜</v>
          </cell>
          <cell r="E5994" t="str">
            <v>鍾淑玲</v>
          </cell>
          <cell r="F5994" t="str">
            <v>KG</v>
          </cell>
          <cell r="H5994" t="str">
            <v>臺灣有機農產品</v>
          </cell>
          <cell r="I5994" t="str">
            <v>1-007-116062</v>
          </cell>
        </row>
        <row r="5995">
          <cell r="B5995" t="str">
            <v>有機黑葉白菜</v>
          </cell>
          <cell r="E5995" t="str">
            <v>陳滿</v>
          </cell>
          <cell r="F5995" t="str">
            <v>KG</v>
          </cell>
          <cell r="H5995" t="str">
            <v>臺灣有機農產品</v>
          </cell>
          <cell r="I5995" t="str">
            <v>1-008-190502</v>
          </cell>
        </row>
        <row r="5996">
          <cell r="B5996" t="str">
            <v>有機黑葉白菜</v>
          </cell>
          <cell r="E5996" t="str">
            <v>葉木昌</v>
          </cell>
          <cell r="F5996" t="str">
            <v>KG</v>
          </cell>
          <cell r="H5996" t="str">
            <v>臺灣有機農產品</v>
          </cell>
          <cell r="I5996" t="str">
            <v>1-003-911021</v>
          </cell>
        </row>
        <row r="5997">
          <cell r="B5997" t="str">
            <v>有機黑葉白菜</v>
          </cell>
          <cell r="E5997" t="str">
            <v>尹心魯妮</v>
          </cell>
          <cell r="F5997" t="str">
            <v>KG</v>
          </cell>
          <cell r="H5997" t="str">
            <v>臺灣有機農產品</v>
          </cell>
          <cell r="I5997" t="str">
            <v>1-008-160413</v>
          </cell>
        </row>
        <row r="5998">
          <cell r="B5998" t="str">
            <v>有機黑葉白菜</v>
          </cell>
          <cell r="E5998" t="str">
            <v>瑞城農產</v>
          </cell>
          <cell r="F5998" t="str">
            <v>KG</v>
          </cell>
          <cell r="H5998" t="str">
            <v>臺灣有機農產品</v>
          </cell>
          <cell r="I5998" t="str">
            <v>1-003-912003</v>
          </cell>
        </row>
        <row r="5999">
          <cell r="B5999" t="str">
            <v>有機黑葉白菜</v>
          </cell>
          <cell r="E5999" t="str">
            <v>何新上</v>
          </cell>
          <cell r="F5999" t="str">
            <v>KG</v>
          </cell>
          <cell r="H5999" t="str">
            <v>臺灣有機農產品</v>
          </cell>
          <cell r="I5999" t="str">
            <v>1-004-100385</v>
          </cell>
        </row>
        <row r="6000">
          <cell r="B6000" t="str">
            <v>有機黑葉白菜</v>
          </cell>
          <cell r="E6000" t="str">
            <v>張銘輝</v>
          </cell>
          <cell r="F6000" t="str">
            <v>KG</v>
          </cell>
          <cell r="H6000" t="str">
            <v>臺灣有機農產品</v>
          </cell>
          <cell r="I6000" t="str">
            <v>1-005-010180</v>
          </cell>
        </row>
        <row r="6001">
          <cell r="B6001" t="str">
            <v>有機黑葉白菜</v>
          </cell>
          <cell r="E6001" t="str">
            <v>廣福農場</v>
          </cell>
          <cell r="F6001" t="str">
            <v>KG</v>
          </cell>
          <cell r="H6001" t="str">
            <v>臺灣有機農產品</v>
          </cell>
          <cell r="I6001" t="str">
            <v>1-009-110311</v>
          </cell>
        </row>
        <row r="6002">
          <cell r="B6002" t="str">
            <v>有機黑葉白菜</v>
          </cell>
          <cell r="E6002" t="str">
            <v>林聖智</v>
          </cell>
          <cell r="F6002" t="str">
            <v>KG</v>
          </cell>
          <cell r="H6002" t="str">
            <v>臺灣有機農產品</v>
          </cell>
          <cell r="I6002" t="str">
            <v>1-003-911083</v>
          </cell>
        </row>
        <row r="6003">
          <cell r="B6003" t="str">
            <v>有機黑葉白菜</v>
          </cell>
          <cell r="E6003" t="str">
            <v>余育鴻</v>
          </cell>
          <cell r="F6003" t="str">
            <v>KG</v>
          </cell>
          <cell r="H6003" t="str">
            <v>臺灣有機農產品</v>
          </cell>
          <cell r="I6003" t="str">
            <v>1-004-100219</v>
          </cell>
        </row>
        <row r="6004">
          <cell r="B6004" t="str">
            <v>有機黑葉白菜</v>
          </cell>
          <cell r="E6004" t="str">
            <v>江文幼</v>
          </cell>
          <cell r="F6004" t="str">
            <v>KG</v>
          </cell>
          <cell r="H6004" t="str">
            <v>臺灣有機農產品</v>
          </cell>
          <cell r="I6004" t="str">
            <v>1-008-210511</v>
          </cell>
        </row>
        <row r="6005">
          <cell r="B6005" t="str">
            <v>有機塔菇菜</v>
          </cell>
          <cell r="E6005" t="str">
            <v>葉志豪</v>
          </cell>
          <cell r="F6005" t="str">
            <v>KG</v>
          </cell>
          <cell r="H6005" t="str">
            <v>臺灣有機農產品</v>
          </cell>
          <cell r="I6005" t="str">
            <v>1-007-115012</v>
          </cell>
        </row>
        <row r="6006">
          <cell r="B6006" t="str">
            <v>有機塔菇菜</v>
          </cell>
          <cell r="E6006" t="str">
            <v>宋木森</v>
          </cell>
          <cell r="F6006" t="str">
            <v>KG</v>
          </cell>
          <cell r="H6006" t="str">
            <v>臺灣有機農產品</v>
          </cell>
          <cell r="I6006" t="str">
            <v>1-010-100311</v>
          </cell>
        </row>
        <row r="6007">
          <cell r="B6007" t="str">
            <v>有機塔菇菜</v>
          </cell>
          <cell r="E6007" t="str">
            <v>宋紹華</v>
          </cell>
          <cell r="F6007" t="str">
            <v>KG</v>
          </cell>
          <cell r="H6007" t="str">
            <v>臺灣有機農產品</v>
          </cell>
          <cell r="I6007" t="str">
            <v>1-010-100311</v>
          </cell>
        </row>
        <row r="6008">
          <cell r="B6008" t="str">
            <v>有機塔菇菜</v>
          </cell>
          <cell r="E6008" t="str">
            <v>吳俊葦</v>
          </cell>
          <cell r="F6008" t="str">
            <v>KG</v>
          </cell>
          <cell r="H6008" t="str">
            <v>臺灣有機農產品</v>
          </cell>
          <cell r="I6008" t="str">
            <v>1-009-110252</v>
          </cell>
        </row>
        <row r="6009">
          <cell r="B6009" t="str">
            <v>有機塔菇菜</v>
          </cell>
          <cell r="E6009" t="str">
            <v>鍾淑玲</v>
          </cell>
          <cell r="F6009" t="str">
            <v>KG</v>
          </cell>
          <cell r="H6009" t="str">
            <v>臺灣有機農產品</v>
          </cell>
          <cell r="I6009" t="str">
            <v>1-007-116062</v>
          </cell>
        </row>
        <row r="6010">
          <cell r="B6010" t="str">
            <v>有機塔菇菜</v>
          </cell>
          <cell r="E6010" t="str">
            <v>陳滿</v>
          </cell>
          <cell r="F6010" t="str">
            <v>KG</v>
          </cell>
          <cell r="H6010" t="str">
            <v>臺灣有機農產品</v>
          </cell>
          <cell r="I6010" t="str">
            <v>1-008-190502</v>
          </cell>
        </row>
        <row r="6011">
          <cell r="B6011" t="str">
            <v>有機塔菇菜</v>
          </cell>
          <cell r="E6011" t="str">
            <v>葉木昌</v>
          </cell>
          <cell r="F6011" t="str">
            <v>KG</v>
          </cell>
          <cell r="H6011" t="str">
            <v>臺灣有機農產品</v>
          </cell>
          <cell r="I6011" t="str">
            <v>1-003-911021</v>
          </cell>
        </row>
        <row r="6012">
          <cell r="B6012" t="str">
            <v>有機塔菇菜</v>
          </cell>
          <cell r="E6012" t="str">
            <v>尹心魯妮</v>
          </cell>
          <cell r="F6012" t="str">
            <v>KG</v>
          </cell>
          <cell r="H6012" t="str">
            <v>臺灣有機農產品</v>
          </cell>
          <cell r="I6012" t="str">
            <v>1-008-160413</v>
          </cell>
        </row>
        <row r="6013">
          <cell r="B6013" t="str">
            <v>有機塔菇菜</v>
          </cell>
          <cell r="E6013" t="str">
            <v>瑞城農產</v>
          </cell>
          <cell r="F6013" t="str">
            <v>KG</v>
          </cell>
          <cell r="H6013" t="str">
            <v>臺灣有機農產品</v>
          </cell>
          <cell r="I6013" t="str">
            <v>1-003-912003</v>
          </cell>
        </row>
        <row r="6014">
          <cell r="B6014" t="str">
            <v>有機塔菇菜</v>
          </cell>
          <cell r="E6014" t="str">
            <v>何新上</v>
          </cell>
          <cell r="F6014" t="str">
            <v>KG</v>
          </cell>
          <cell r="H6014" t="str">
            <v>臺灣有機農產品</v>
          </cell>
          <cell r="I6014" t="str">
            <v>1-004-100385</v>
          </cell>
        </row>
        <row r="6015">
          <cell r="B6015" t="str">
            <v>有機塔菇菜</v>
          </cell>
          <cell r="E6015" t="str">
            <v>張銘輝</v>
          </cell>
          <cell r="F6015" t="str">
            <v>KG</v>
          </cell>
          <cell r="H6015" t="str">
            <v>臺灣有機農產品</v>
          </cell>
          <cell r="I6015" t="str">
            <v>1-005-010180</v>
          </cell>
        </row>
        <row r="6016">
          <cell r="B6016" t="str">
            <v>有機塔菇菜</v>
          </cell>
          <cell r="E6016" t="str">
            <v>廣福農場</v>
          </cell>
          <cell r="F6016" t="str">
            <v>KG</v>
          </cell>
          <cell r="H6016" t="str">
            <v>臺灣有機農產品</v>
          </cell>
          <cell r="I6016" t="str">
            <v>1-009-110311</v>
          </cell>
        </row>
        <row r="6017">
          <cell r="B6017" t="str">
            <v>有機塔菇菜</v>
          </cell>
          <cell r="E6017" t="str">
            <v>林聖智</v>
          </cell>
          <cell r="F6017" t="str">
            <v>KG</v>
          </cell>
          <cell r="H6017" t="str">
            <v>臺灣有機農產品</v>
          </cell>
          <cell r="I6017" t="str">
            <v>1-003-911083</v>
          </cell>
        </row>
        <row r="6018">
          <cell r="B6018" t="str">
            <v>有機塔菇菜</v>
          </cell>
          <cell r="E6018" t="str">
            <v>余育鴻</v>
          </cell>
          <cell r="F6018" t="str">
            <v>KG</v>
          </cell>
          <cell r="H6018" t="str">
            <v>臺灣有機農產品</v>
          </cell>
          <cell r="I6018" t="str">
            <v>1-004-100219</v>
          </cell>
        </row>
        <row r="6019">
          <cell r="B6019" t="str">
            <v>有機塔菇菜</v>
          </cell>
          <cell r="E6019" t="str">
            <v>江文幼</v>
          </cell>
          <cell r="F6019" t="str">
            <v>KG</v>
          </cell>
          <cell r="H6019" t="str">
            <v>臺灣有機農產品</v>
          </cell>
          <cell r="I6019" t="str">
            <v>1-008-210511</v>
          </cell>
        </row>
        <row r="6020">
          <cell r="B6020" t="str">
            <v>有機萵苣</v>
          </cell>
          <cell r="E6020" t="str">
            <v>葉志豪</v>
          </cell>
          <cell r="F6020" t="str">
            <v>KG</v>
          </cell>
          <cell r="H6020" t="str">
            <v>臺灣有機農產品</v>
          </cell>
          <cell r="I6020" t="str">
            <v>1-007-115012</v>
          </cell>
        </row>
        <row r="6021">
          <cell r="B6021" t="str">
            <v>有機萵苣</v>
          </cell>
          <cell r="E6021" t="str">
            <v>宋木森</v>
          </cell>
          <cell r="F6021" t="str">
            <v>KG</v>
          </cell>
          <cell r="H6021" t="str">
            <v>臺灣有機農產品</v>
          </cell>
          <cell r="I6021" t="str">
            <v>1-010-100311</v>
          </cell>
        </row>
        <row r="6022">
          <cell r="B6022" t="str">
            <v>有機萵苣</v>
          </cell>
          <cell r="E6022" t="str">
            <v>宋紹華</v>
          </cell>
          <cell r="F6022" t="str">
            <v>KG</v>
          </cell>
          <cell r="H6022" t="str">
            <v>臺灣有機農產品</v>
          </cell>
          <cell r="I6022" t="str">
            <v>1-010-100311</v>
          </cell>
        </row>
        <row r="6023">
          <cell r="B6023" t="str">
            <v>有機萵苣</v>
          </cell>
          <cell r="E6023" t="str">
            <v>吳俊葦</v>
          </cell>
          <cell r="F6023" t="str">
            <v>KG</v>
          </cell>
          <cell r="H6023" t="str">
            <v>臺灣有機農產品</v>
          </cell>
          <cell r="I6023" t="str">
            <v>1-009-110252</v>
          </cell>
        </row>
        <row r="6024">
          <cell r="B6024" t="str">
            <v>有機萵苣</v>
          </cell>
          <cell r="E6024" t="str">
            <v>鍾淑玲</v>
          </cell>
          <cell r="F6024" t="str">
            <v>KG</v>
          </cell>
          <cell r="H6024" t="str">
            <v>臺灣有機農產品</v>
          </cell>
          <cell r="I6024" t="str">
            <v>1-007-116062</v>
          </cell>
        </row>
        <row r="6025">
          <cell r="B6025" t="str">
            <v>有機萵苣</v>
          </cell>
          <cell r="E6025" t="str">
            <v>陳滿</v>
          </cell>
          <cell r="F6025" t="str">
            <v>KG</v>
          </cell>
          <cell r="H6025" t="str">
            <v>臺灣有機農產品</v>
          </cell>
          <cell r="I6025" t="str">
            <v>1-008-190502</v>
          </cell>
        </row>
        <row r="6026">
          <cell r="B6026" t="str">
            <v>有機萵苣</v>
          </cell>
          <cell r="E6026" t="str">
            <v>葉木昌</v>
          </cell>
          <cell r="F6026" t="str">
            <v>KG</v>
          </cell>
          <cell r="H6026" t="str">
            <v>臺灣有機農產品</v>
          </cell>
          <cell r="I6026" t="str">
            <v>1-003-911021</v>
          </cell>
        </row>
        <row r="6027">
          <cell r="B6027" t="str">
            <v>有機萵苣</v>
          </cell>
          <cell r="E6027" t="str">
            <v>尹心魯妮</v>
          </cell>
          <cell r="F6027" t="str">
            <v>KG</v>
          </cell>
          <cell r="H6027" t="str">
            <v>臺灣有機農產品</v>
          </cell>
          <cell r="I6027" t="str">
            <v>1-008-160413</v>
          </cell>
        </row>
        <row r="6028">
          <cell r="B6028" t="str">
            <v>有機萵苣</v>
          </cell>
          <cell r="E6028" t="str">
            <v>瑞城農產</v>
          </cell>
          <cell r="F6028" t="str">
            <v>KG</v>
          </cell>
          <cell r="H6028" t="str">
            <v>臺灣有機農產品</v>
          </cell>
          <cell r="I6028" t="str">
            <v>1-003-912003</v>
          </cell>
        </row>
        <row r="6029">
          <cell r="B6029" t="str">
            <v>有機萵苣</v>
          </cell>
          <cell r="E6029" t="str">
            <v>何新上</v>
          </cell>
          <cell r="F6029" t="str">
            <v>KG</v>
          </cell>
          <cell r="H6029" t="str">
            <v>臺灣有機農產品</v>
          </cell>
          <cell r="I6029" t="str">
            <v>1-004-100385</v>
          </cell>
        </row>
        <row r="6030">
          <cell r="B6030" t="str">
            <v>有機萵苣</v>
          </cell>
          <cell r="E6030" t="str">
            <v>張銘輝</v>
          </cell>
          <cell r="F6030" t="str">
            <v>KG</v>
          </cell>
          <cell r="H6030" t="str">
            <v>臺灣有機農產品</v>
          </cell>
          <cell r="I6030" t="str">
            <v>1-005-010180</v>
          </cell>
        </row>
        <row r="6031">
          <cell r="B6031" t="str">
            <v>有機萵苣</v>
          </cell>
          <cell r="E6031" t="str">
            <v>廣福農場</v>
          </cell>
          <cell r="F6031" t="str">
            <v>KG</v>
          </cell>
          <cell r="H6031" t="str">
            <v>臺灣有機農產品</v>
          </cell>
          <cell r="I6031" t="str">
            <v>1-009-110311</v>
          </cell>
        </row>
        <row r="6032">
          <cell r="B6032" t="str">
            <v>有機萵苣</v>
          </cell>
          <cell r="E6032" t="str">
            <v>林聖智</v>
          </cell>
          <cell r="F6032" t="str">
            <v>KG</v>
          </cell>
          <cell r="H6032" t="str">
            <v>臺灣有機農產品</v>
          </cell>
          <cell r="I6032" t="str">
            <v>1-003-911083</v>
          </cell>
        </row>
        <row r="6033">
          <cell r="B6033" t="str">
            <v>有機萵苣</v>
          </cell>
          <cell r="E6033" t="str">
            <v>余育鴻</v>
          </cell>
          <cell r="F6033" t="str">
            <v>KG</v>
          </cell>
          <cell r="H6033" t="str">
            <v>臺灣有機農產品</v>
          </cell>
          <cell r="I6033" t="str">
            <v>1-004-100219</v>
          </cell>
        </row>
        <row r="6034">
          <cell r="B6034" t="str">
            <v>有機萵苣</v>
          </cell>
          <cell r="E6034" t="str">
            <v>江文幼</v>
          </cell>
          <cell r="F6034" t="str">
            <v>KG</v>
          </cell>
          <cell r="H6034" t="str">
            <v>臺灣有機農產品</v>
          </cell>
          <cell r="I6034" t="str">
            <v>1-008-210511</v>
          </cell>
        </row>
        <row r="6035">
          <cell r="B6035" t="str">
            <v>有機福山A菜</v>
          </cell>
          <cell r="E6035" t="str">
            <v>葉志豪</v>
          </cell>
          <cell r="F6035" t="str">
            <v>KG</v>
          </cell>
          <cell r="H6035" t="str">
            <v>臺灣有機農產品</v>
          </cell>
          <cell r="I6035" t="str">
            <v>1-007-115012</v>
          </cell>
        </row>
        <row r="6036">
          <cell r="B6036" t="str">
            <v>有機福山A菜</v>
          </cell>
          <cell r="E6036" t="str">
            <v>宋木森</v>
          </cell>
          <cell r="F6036" t="str">
            <v>KG</v>
          </cell>
          <cell r="H6036" t="str">
            <v>臺灣有機農產品</v>
          </cell>
          <cell r="I6036" t="str">
            <v>1-010-100311</v>
          </cell>
        </row>
        <row r="6037">
          <cell r="B6037" t="str">
            <v>有機福山A菜</v>
          </cell>
          <cell r="E6037" t="str">
            <v>宋紹華</v>
          </cell>
          <cell r="F6037" t="str">
            <v>KG</v>
          </cell>
          <cell r="H6037" t="str">
            <v>臺灣有機農產品</v>
          </cell>
          <cell r="I6037" t="str">
            <v>1-010-100311</v>
          </cell>
        </row>
        <row r="6038">
          <cell r="B6038" t="str">
            <v>有機福山A菜</v>
          </cell>
          <cell r="E6038" t="str">
            <v>吳俊葦</v>
          </cell>
          <cell r="F6038" t="str">
            <v>KG</v>
          </cell>
          <cell r="H6038" t="str">
            <v>臺灣有機農產品</v>
          </cell>
          <cell r="I6038" t="str">
            <v>1-009-110252</v>
          </cell>
        </row>
        <row r="6039">
          <cell r="B6039" t="str">
            <v>有機福山A菜</v>
          </cell>
          <cell r="E6039" t="str">
            <v>鍾淑玲</v>
          </cell>
          <cell r="F6039" t="str">
            <v>KG</v>
          </cell>
          <cell r="H6039" t="str">
            <v>臺灣有機農產品</v>
          </cell>
          <cell r="I6039" t="str">
            <v>1-007-116062</v>
          </cell>
        </row>
        <row r="6040">
          <cell r="B6040" t="str">
            <v>有機福山A菜</v>
          </cell>
          <cell r="E6040" t="str">
            <v>陳滿</v>
          </cell>
          <cell r="F6040" t="str">
            <v>KG</v>
          </cell>
          <cell r="H6040" t="str">
            <v>臺灣有機農產品</v>
          </cell>
          <cell r="I6040" t="str">
            <v>1-008-190502</v>
          </cell>
        </row>
        <row r="6041">
          <cell r="B6041" t="str">
            <v>有機福山A菜</v>
          </cell>
          <cell r="E6041" t="str">
            <v>葉木昌</v>
          </cell>
          <cell r="F6041" t="str">
            <v>KG</v>
          </cell>
          <cell r="H6041" t="str">
            <v>臺灣有機農產品</v>
          </cell>
          <cell r="I6041" t="str">
            <v>1-003-911021</v>
          </cell>
        </row>
        <row r="6042">
          <cell r="B6042" t="str">
            <v>有機福山A菜</v>
          </cell>
          <cell r="E6042" t="str">
            <v>尹心魯妮</v>
          </cell>
          <cell r="F6042" t="str">
            <v>KG</v>
          </cell>
          <cell r="H6042" t="str">
            <v>臺灣有機農產品</v>
          </cell>
          <cell r="I6042" t="str">
            <v>1-008-160413</v>
          </cell>
        </row>
        <row r="6043">
          <cell r="B6043" t="str">
            <v>有機福山A菜</v>
          </cell>
          <cell r="E6043" t="str">
            <v>瑞城農產</v>
          </cell>
          <cell r="F6043" t="str">
            <v>KG</v>
          </cell>
          <cell r="H6043" t="str">
            <v>臺灣有機農產品</v>
          </cell>
          <cell r="I6043" t="str">
            <v>1-003-912003</v>
          </cell>
        </row>
        <row r="6044">
          <cell r="B6044" t="str">
            <v>有機福山A菜</v>
          </cell>
          <cell r="E6044" t="str">
            <v>何新上</v>
          </cell>
          <cell r="F6044" t="str">
            <v>KG</v>
          </cell>
          <cell r="H6044" t="str">
            <v>臺灣有機農產品</v>
          </cell>
          <cell r="I6044" t="str">
            <v>1-004-100385</v>
          </cell>
        </row>
        <row r="6045">
          <cell r="B6045" t="str">
            <v>有機福山A菜</v>
          </cell>
          <cell r="E6045" t="str">
            <v>張銘輝</v>
          </cell>
          <cell r="F6045" t="str">
            <v>KG</v>
          </cell>
          <cell r="H6045" t="str">
            <v>臺灣有機農產品</v>
          </cell>
          <cell r="I6045" t="str">
            <v>1-005-010180</v>
          </cell>
        </row>
        <row r="6046">
          <cell r="B6046" t="str">
            <v>有機福山A菜</v>
          </cell>
          <cell r="E6046" t="str">
            <v>廣福農場</v>
          </cell>
          <cell r="F6046" t="str">
            <v>KG</v>
          </cell>
          <cell r="H6046" t="str">
            <v>臺灣有機農產品</v>
          </cell>
          <cell r="I6046" t="str">
            <v>1-009-110311</v>
          </cell>
        </row>
        <row r="6047">
          <cell r="B6047" t="str">
            <v>有機福山A菜</v>
          </cell>
          <cell r="E6047" t="str">
            <v>林聖智</v>
          </cell>
          <cell r="F6047" t="str">
            <v>KG</v>
          </cell>
          <cell r="H6047" t="str">
            <v>臺灣有機農產品</v>
          </cell>
          <cell r="I6047" t="str">
            <v>1-003-911083</v>
          </cell>
        </row>
        <row r="6048">
          <cell r="B6048" t="str">
            <v>有機福山A菜</v>
          </cell>
          <cell r="E6048" t="str">
            <v>余育鴻</v>
          </cell>
          <cell r="F6048" t="str">
            <v>KG</v>
          </cell>
          <cell r="H6048" t="str">
            <v>臺灣有機農產品</v>
          </cell>
          <cell r="I6048" t="str">
            <v>1-004-100219</v>
          </cell>
        </row>
        <row r="6049">
          <cell r="B6049" t="str">
            <v>有機福山A菜</v>
          </cell>
          <cell r="E6049" t="str">
            <v>江文幼</v>
          </cell>
          <cell r="F6049" t="str">
            <v>KG</v>
          </cell>
          <cell r="H6049" t="str">
            <v>臺灣有機農產品</v>
          </cell>
          <cell r="I6049" t="str">
            <v>1-008-210511</v>
          </cell>
        </row>
        <row r="6050">
          <cell r="B6050" t="str">
            <v>有機福山萵苣</v>
          </cell>
          <cell r="E6050" t="str">
            <v>葉志豪</v>
          </cell>
          <cell r="F6050" t="str">
            <v>KG</v>
          </cell>
          <cell r="H6050" t="str">
            <v>臺灣有機農產品</v>
          </cell>
          <cell r="I6050" t="str">
            <v>1-007-115012</v>
          </cell>
        </row>
        <row r="6051">
          <cell r="B6051" t="str">
            <v>有機福山萵苣</v>
          </cell>
          <cell r="E6051" t="str">
            <v>宋木森</v>
          </cell>
          <cell r="F6051" t="str">
            <v>KG</v>
          </cell>
          <cell r="H6051" t="str">
            <v>臺灣有機農產品</v>
          </cell>
          <cell r="I6051" t="str">
            <v>1-010-100311</v>
          </cell>
        </row>
        <row r="6052">
          <cell r="B6052" t="str">
            <v>有機福山萵苣</v>
          </cell>
          <cell r="E6052" t="str">
            <v>宋紹華</v>
          </cell>
          <cell r="F6052" t="str">
            <v>KG</v>
          </cell>
          <cell r="H6052" t="str">
            <v>臺灣有機農產品</v>
          </cell>
          <cell r="I6052" t="str">
            <v>1-010-100311</v>
          </cell>
        </row>
        <row r="6053">
          <cell r="B6053" t="str">
            <v>有機福山萵苣</v>
          </cell>
          <cell r="E6053" t="str">
            <v>吳俊葦</v>
          </cell>
          <cell r="F6053" t="str">
            <v>KG</v>
          </cell>
          <cell r="H6053" t="str">
            <v>臺灣有機農產品</v>
          </cell>
          <cell r="I6053" t="str">
            <v>1-009-110252</v>
          </cell>
        </row>
        <row r="6054">
          <cell r="B6054" t="str">
            <v>有機福山萵苣</v>
          </cell>
          <cell r="E6054" t="str">
            <v>鍾淑玲</v>
          </cell>
          <cell r="F6054" t="str">
            <v>KG</v>
          </cell>
          <cell r="H6054" t="str">
            <v>臺灣有機農產品</v>
          </cell>
          <cell r="I6054" t="str">
            <v>1-007-116062</v>
          </cell>
        </row>
        <row r="6055">
          <cell r="B6055" t="str">
            <v>有機福山萵苣</v>
          </cell>
          <cell r="E6055" t="str">
            <v>陳滿</v>
          </cell>
          <cell r="F6055" t="str">
            <v>KG</v>
          </cell>
          <cell r="H6055" t="str">
            <v>臺灣有機農產品</v>
          </cell>
          <cell r="I6055" t="str">
            <v>1-008-190502</v>
          </cell>
        </row>
        <row r="6056">
          <cell r="B6056" t="str">
            <v>有機福山萵苣</v>
          </cell>
          <cell r="E6056" t="str">
            <v>葉木昌</v>
          </cell>
          <cell r="F6056" t="str">
            <v>KG</v>
          </cell>
          <cell r="H6056" t="str">
            <v>臺灣有機農產品</v>
          </cell>
          <cell r="I6056" t="str">
            <v>1-003-911021</v>
          </cell>
        </row>
        <row r="6057">
          <cell r="B6057" t="str">
            <v>有機福山萵苣</v>
          </cell>
          <cell r="E6057" t="str">
            <v>尹心魯妮</v>
          </cell>
          <cell r="F6057" t="str">
            <v>KG</v>
          </cell>
          <cell r="H6057" t="str">
            <v>臺灣有機農產品</v>
          </cell>
          <cell r="I6057" t="str">
            <v>1-008-160413</v>
          </cell>
        </row>
        <row r="6058">
          <cell r="B6058" t="str">
            <v>有機福山萵苣</v>
          </cell>
          <cell r="E6058" t="str">
            <v>瑞城農產</v>
          </cell>
          <cell r="F6058" t="str">
            <v>KG</v>
          </cell>
          <cell r="H6058" t="str">
            <v>臺灣有機農產品</v>
          </cell>
          <cell r="I6058" t="str">
            <v>1-003-912003</v>
          </cell>
        </row>
        <row r="6059">
          <cell r="B6059" t="str">
            <v>有機福山萵苣</v>
          </cell>
          <cell r="E6059" t="str">
            <v>何新上</v>
          </cell>
          <cell r="F6059" t="str">
            <v>KG</v>
          </cell>
          <cell r="H6059" t="str">
            <v>臺灣有機農產品</v>
          </cell>
          <cell r="I6059" t="str">
            <v>1-004-100385</v>
          </cell>
        </row>
        <row r="6060">
          <cell r="B6060" t="str">
            <v>有機福山萵苣</v>
          </cell>
          <cell r="E6060" t="str">
            <v>張銘輝</v>
          </cell>
          <cell r="F6060" t="str">
            <v>KG</v>
          </cell>
          <cell r="H6060" t="str">
            <v>臺灣有機農產品</v>
          </cell>
          <cell r="I6060" t="str">
            <v>1-005-010180</v>
          </cell>
        </row>
        <row r="6061">
          <cell r="B6061" t="str">
            <v>有機福山萵苣</v>
          </cell>
          <cell r="E6061" t="str">
            <v>廣福農場</v>
          </cell>
          <cell r="F6061" t="str">
            <v>KG</v>
          </cell>
          <cell r="H6061" t="str">
            <v>臺灣有機農產品</v>
          </cell>
          <cell r="I6061" t="str">
            <v>1-009-110311</v>
          </cell>
        </row>
        <row r="6062">
          <cell r="B6062" t="str">
            <v>有機福山萵苣</v>
          </cell>
          <cell r="E6062" t="str">
            <v>林聖智</v>
          </cell>
          <cell r="F6062" t="str">
            <v>KG</v>
          </cell>
          <cell r="H6062" t="str">
            <v>臺灣有機農產品</v>
          </cell>
          <cell r="I6062" t="str">
            <v>1-003-911083</v>
          </cell>
        </row>
        <row r="6063">
          <cell r="B6063" t="str">
            <v>有機福山萵苣</v>
          </cell>
          <cell r="E6063" t="str">
            <v>余育鴻</v>
          </cell>
          <cell r="F6063" t="str">
            <v>KG</v>
          </cell>
          <cell r="H6063" t="str">
            <v>臺灣有機農產品</v>
          </cell>
          <cell r="I6063" t="str">
            <v>1-004-100219</v>
          </cell>
        </row>
        <row r="6064">
          <cell r="B6064" t="str">
            <v>有機福山萵苣</v>
          </cell>
          <cell r="E6064" t="str">
            <v>江文幼</v>
          </cell>
          <cell r="F6064" t="str">
            <v>KG</v>
          </cell>
          <cell r="H6064" t="str">
            <v>臺灣有機農產品</v>
          </cell>
          <cell r="I6064" t="str">
            <v>1-008-210511</v>
          </cell>
        </row>
        <row r="6065">
          <cell r="B6065" t="str">
            <v>有機綠莧菜</v>
          </cell>
          <cell r="E6065" t="str">
            <v>葉志豪</v>
          </cell>
          <cell r="F6065" t="str">
            <v>KG</v>
          </cell>
          <cell r="H6065" t="str">
            <v>臺灣有機農產品</v>
          </cell>
          <cell r="I6065" t="str">
            <v>1-007-115012</v>
          </cell>
        </row>
        <row r="6066">
          <cell r="B6066" t="str">
            <v>有機綠莧菜</v>
          </cell>
          <cell r="E6066" t="str">
            <v>宋木森</v>
          </cell>
          <cell r="F6066" t="str">
            <v>KG</v>
          </cell>
          <cell r="H6066" t="str">
            <v>臺灣有機農產品</v>
          </cell>
          <cell r="I6066" t="str">
            <v>1-010-100311</v>
          </cell>
        </row>
        <row r="6067">
          <cell r="B6067" t="str">
            <v>有機綠莧菜</v>
          </cell>
          <cell r="E6067" t="str">
            <v>宋紹華</v>
          </cell>
          <cell r="F6067" t="str">
            <v>KG</v>
          </cell>
          <cell r="H6067" t="str">
            <v>臺灣有機農產品</v>
          </cell>
          <cell r="I6067" t="str">
            <v>1-010-100311</v>
          </cell>
        </row>
        <row r="6068">
          <cell r="B6068" t="str">
            <v>有機綠莧菜</v>
          </cell>
          <cell r="E6068" t="str">
            <v>吳俊葦</v>
          </cell>
          <cell r="F6068" t="str">
            <v>KG</v>
          </cell>
          <cell r="H6068" t="str">
            <v>臺灣有機農產品</v>
          </cell>
          <cell r="I6068" t="str">
            <v>1-009-110252</v>
          </cell>
        </row>
        <row r="6069">
          <cell r="B6069" t="str">
            <v>有機綠莧菜</v>
          </cell>
          <cell r="E6069" t="str">
            <v>鍾淑玲</v>
          </cell>
          <cell r="F6069" t="str">
            <v>KG</v>
          </cell>
          <cell r="H6069" t="str">
            <v>臺灣有機農產品</v>
          </cell>
          <cell r="I6069" t="str">
            <v>1-007-116062</v>
          </cell>
        </row>
        <row r="6070">
          <cell r="B6070" t="str">
            <v>有機綠莧菜</v>
          </cell>
          <cell r="E6070" t="str">
            <v>陳滿</v>
          </cell>
          <cell r="F6070" t="str">
            <v>KG</v>
          </cell>
          <cell r="H6070" t="str">
            <v>臺灣有機農產品</v>
          </cell>
          <cell r="I6070" t="str">
            <v>1-008-190502</v>
          </cell>
        </row>
        <row r="6071">
          <cell r="B6071" t="str">
            <v>有機綠莧菜</v>
          </cell>
          <cell r="E6071" t="str">
            <v>葉木昌</v>
          </cell>
          <cell r="F6071" t="str">
            <v>KG</v>
          </cell>
          <cell r="H6071" t="str">
            <v>臺灣有機農產品</v>
          </cell>
          <cell r="I6071" t="str">
            <v>1-003-911021</v>
          </cell>
        </row>
        <row r="6072">
          <cell r="B6072" t="str">
            <v>有機綠莧菜</v>
          </cell>
          <cell r="E6072" t="str">
            <v>尹心魯妮</v>
          </cell>
          <cell r="F6072" t="str">
            <v>KG</v>
          </cell>
          <cell r="H6072" t="str">
            <v>臺灣有機農產品</v>
          </cell>
          <cell r="I6072" t="str">
            <v>1-008-160413</v>
          </cell>
        </row>
        <row r="6073">
          <cell r="B6073" t="str">
            <v>有機綠莧菜</v>
          </cell>
          <cell r="E6073" t="str">
            <v>瑞城農產</v>
          </cell>
          <cell r="F6073" t="str">
            <v>KG</v>
          </cell>
          <cell r="H6073" t="str">
            <v>臺灣有機農產品</v>
          </cell>
          <cell r="I6073" t="str">
            <v>1-003-912003</v>
          </cell>
        </row>
        <row r="6074">
          <cell r="B6074" t="str">
            <v>有機綠莧菜</v>
          </cell>
          <cell r="E6074" t="str">
            <v>何新上</v>
          </cell>
          <cell r="F6074" t="str">
            <v>KG</v>
          </cell>
          <cell r="H6074" t="str">
            <v>臺灣有機農產品</v>
          </cell>
          <cell r="I6074" t="str">
            <v>1-004-100385</v>
          </cell>
        </row>
        <row r="6075">
          <cell r="B6075" t="str">
            <v>有機綠莧菜</v>
          </cell>
          <cell r="E6075" t="str">
            <v>張銘輝</v>
          </cell>
          <cell r="F6075" t="str">
            <v>KG</v>
          </cell>
          <cell r="H6075" t="str">
            <v>臺灣有機農產品</v>
          </cell>
          <cell r="I6075" t="str">
            <v>1-005-010180</v>
          </cell>
        </row>
        <row r="6076">
          <cell r="B6076" t="str">
            <v>有機綠莧菜</v>
          </cell>
          <cell r="E6076" t="str">
            <v>廣福農場</v>
          </cell>
          <cell r="F6076" t="str">
            <v>KG</v>
          </cell>
          <cell r="H6076" t="str">
            <v>臺灣有機農產品</v>
          </cell>
          <cell r="I6076" t="str">
            <v>1-009-110311</v>
          </cell>
        </row>
        <row r="6077">
          <cell r="B6077" t="str">
            <v>有機綠莧菜</v>
          </cell>
          <cell r="E6077" t="str">
            <v>林聖智</v>
          </cell>
          <cell r="F6077" t="str">
            <v>KG</v>
          </cell>
          <cell r="H6077" t="str">
            <v>臺灣有機農產品</v>
          </cell>
          <cell r="I6077" t="str">
            <v>1-003-911083</v>
          </cell>
        </row>
        <row r="6078">
          <cell r="B6078" t="str">
            <v>有機綠莧菜</v>
          </cell>
          <cell r="E6078" t="str">
            <v>余育鴻</v>
          </cell>
          <cell r="F6078" t="str">
            <v>KG</v>
          </cell>
          <cell r="H6078" t="str">
            <v>臺灣有機農產品</v>
          </cell>
          <cell r="I6078" t="str">
            <v>1-004-100219</v>
          </cell>
        </row>
        <row r="6079">
          <cell r="B6079" t="str">
            <v>有機綠莧菜</v>
          </cell>
          <cell r="E6079" t="str">
            <v>江文幼</v>
          </cell>
          <cell r="F6079" t="str">
            <v>KG</v>
          </cell>
          <cell r="H6079" t="str">
            <v>臺灣有機農產品</v>
          </cell>
          <cell r="I6079" t="str">
            <v>1-008-210511</v>
          </cell>
        </row>
        <row r="6080">
          <cell r="B6080" t="str">
            <v>有機綠寶萵苣</v>
          </cell>
          <cell r="E6080" t="str">
            <v>葉志豪</v>
          </cell>
          <cell r="F6080" t="str">
            <v>KG</v>
          </cell>
          <cell r="H6080" t="str">
            <v>臺灣有機農產品</v>
          </cell>
          <cell r="I6080" t="str">
            <v>1-007-115012</v>
          </cell>
        </row>
        <row r="6081">
          <cell r="B6081" t="str">
            <v>有機綠寶萵苣</v>
          </cell>
          <cell r="E6081" t="str">
            <v>宋木森</v>
          </cell>
          <cell r="F6081" t="str">
            <v>KG</v>
          </cell>
          <cell r="H6081" t="str">
            <v>臺灣有機農產品</v>
          </cell>
          <cell r="I6081" t="str">
            <v>1-010-100311</v>
          </cell>
        </row>
        <row r="6082">
          <cell r="B6082" t="str">
            <v>有機綠寶萵苣</v>
          </cell>
          <cell r="E6082" t="str">
            <v>宋紹華</v>
          </cell>
          <cell r="F6082" t="str">
            <v>KG</v>
          </cell>
          <cell r="H6082" t="str">
            <v>臺灣有機農產品</v>
          </cell>
          <cell r="I6082" t="str">
            <v>1-010-100311</v>
          </cell>
        </row>
        <row r="6083">
          <cell r="B6083" t="str">
            <v>有機綠寶萵苣</v>
          </cell>
          <cell r="E6083" t="str">
            <v>吳俊葦</v>
          </cell>
          <cell r="F6083" t="str">
            <v>KG</v>
          </cell>
          <cell r="H6083" t="str">
            <v>臺灣有機農產品</v>
          </cell>
          <cell r="I6083" t="str">
            <v>1-009-110252</v>
          </cell>
        </row>
        <row r="6084">
          <cell r="B6084" t="str">
            <v>有機綠寶萵苣</v>
          </cell>
          <cell r="E6084" t="str">
            <v>鍾淑玲</v>
          </cell>
          <cell r="F6084" t="str">
            <v>KG</v>
          </cell>
          <cell r="H6084" t="str">
            <v>臺灣有機農產品</v>
          </cell>
          <cell r="I6084" t="str">
            <v>1-007-116062</v>
          </cell>
        </row>
        <row r="6085">
          <cell r="B6085" t="str">
            <v>有機綠寶萵苣</v>
          </cell>
          <cell r="E6085" t="str">
            <v>陳滿</v>
          </cell>
          <cell r="F6085" t="str">
            <v>KG</v>
          </cell>
          <cell r="H6085" t="str">
            <v>臺灣有機農產品</v>
          </cell>
          <cell r="I6085" t="str">
            <v>1-008-190502</v>
          </cell>
        </row>
        <row r="6086">
          <cell r="B6086" t="str">
            <v>有機綠寶萵苣</v>
          </cell>
          <cell r="E6086" t="str">
            <v>葉木昌</v>
          </cell>
          <cell r="F6086" t="str">
            <v>KG</v>
          </cell>
          <cell r="H6086" t="str">
            <v>臺灣有機農產品</v>
          </cell>
          <cell r="I6086" t="str">
            <v>1-003-911021</v>
          </cell>
        </row>
        <row r="6087">
          <cell r="B6087" t="str">
            <v>有機綠寶萵苣</v>
          </cell>
          <cell r="E6087" t="str">
            <v>尹心魯妮</v>
          </cell>
          <cell r="F6087" t="str">
            <v>KG</v>
          </cell>
          <cell r="H6087" t="str">
            <v>臺灣有機農產品</v>
          </cell>
          <cell r="I6087" t="str">
            <v>1-008-160413</v>
          </cell>
        </row>
        <row r="6088">
          <cell r="B6088" t="str">
            <v>有機綠寶萵苣</v>
          </cell>
          <cell r="E6088" t="str">
            <v>瑞城農產</v>
          </cell>
          <cell r="F6088" t="str">
            <v>KG</v>
          </cell>
          <cell r="H6088" t="str">
            <v>臺灣有機農產品</v>
          </cell>
          <cell r="I6088" t="str">
            <v>1-003-912003</v>
          </cell>
        </row>
        <row r="6089">
          <cell r="B6089" t="str">
            <v>有機綠寶萵苣</v>
          </cell>
          <cell r="E6089" t="str">
            <v>何新上</v>
          </cell>
          <cell r="F6089" t="str">
            <v>KG</v>
          </cell>
          <cell r="H6089" t="str">
            <v>臺灣有機農產品</v>
          </cell>
          <cell r="I6089" t="str">
            <v>1-004-100385</v>
          </cell>
        </row>
        <row r="6090">
          <cell r="B6090" t="str">
            <v>有機綠寶萵苣</v>
          </cell>
          <cell r="E6090" t="str">
            <v>張銘輝</v>
          </cell>
          <cell r="F6090" t="str">
            <v>KG</v>
          </cell>
          <cell r="H6090" t="str">
            <v>臺灣有機農產品</v>
          </cell>
          <cell r="I6090" t="str">
            <v>1-005-010180</v>
          </cell>
        </row>
        <row r="6091">
          <cell r="B6091" t="str">
            <v>有機綠寶萵苣</v>
          </cell>
          <cell r="E6091" t="str">
            <v>廣福農場</v>
          </cell>
          <cell r="F6091" t="str">
            <v>KG</v>
          </cell>
          <cell r="H6091" t="str">
            <v>臺灣有機農產品</v>
          </cell>
          <cell r="I6091" t="str">
            <v>1-009-110311</v>
          </cell>
        </row>
        <row r="6092">
          <cell r="B6092" t="str">
            <v>有機綠寶萵苣</v>
          </cell>
          <cell r="E6092" t="str">
            <v>林聖智</v>
          </cell>
          <cell r="F6092" t="str">
            <v>KG</v>
          </cell>
          <cell r="H6092" t="str">
            <v>臺灣有機農產品</v>
          </cell>
          <cell r="I6092" t="str">
            <v>1-003-911083</v>
          </cell>
        </row>
        <row r="6093">
          <cell r="B6093" t="str">
            <v>有機綠寶萵苣</v>
          </cell>
          <cell r="E6093" t="str">
            <v>余育鴻</v>
          </cell>
          <cell r="F6093" t="str">
            <v>KG</v>
          </cell>
          <cell r="H6093" t="str">
            <v>臺灣有機農產品</v>
          </cell>
          <cell r="I6093" t="str">
            <v>1-004-100219</v>
          </cell>
        </row>
        <row r="6094">
          <cell r="B6094" t="str">
            <v>有機綠寶萵苣</v>
          </cell>
          <cell r="E6094" t="str">
            <v>江文幼</v>
          </cell>
          <cell r="F6094" t="str">
            <v>KG</v>
          </cell>
          <cell r="H6094" t="str">
            <v>臺灣有機農產品</v>
          </cell>
          <cell r="I6094" t="str">
            <v>1-008-210511</v>
          </cell>
        </row>
        <row r="6095">
          <cell r="B6095" t="str">
            <v>有機廣島野菜</v>
          </cell>
          <cell r="E6095" t="str">
            <v>葉志豪</v>
          </cell>
          <cell r="F6095" t="str">
            <v>KG</v>
          </cell>
          <cell r="H6095" t="str">
            <v>臺灣有機農產品</v>
          </cell>
          <cell r="I6095" t="str">
            <v>1-007-115012</v>
          </cell>
        </row>
        <row r="6096">
          <cell r="B6096" t="str">
            <v>有機廣島野菜</v>
          </cell>
          <cell r="E6096" t="str">
            <v>宋木森</v>
          </cell>
          <cell r="F6096" t="str">
            <v>KG</v>
          </cell>
          <cell r="H6096" t="str">
            <v>臺灣有機農產品</v>
          </cell>
          <cell r="I6096" t="str">
            <v>1-010-100311</v>
          </cell>
        </row>
        <row r="6097">
          <cell r="B6097" t="str">
            <v>有機廣島野菜</v>
          </cell>
          <cell r="E6097" t="str">
            <v>宋紹華</v>
          </cell>
          <cell r="F6097" t="str">
            <v>KG</v>
          </cell>
          <cell r="H6097" t="str">
            <v>臺灣有機農產品</v>
          </cell>
          <cell r="I6097" t="str">
            <v>1-010-100311</v>
          </cell>
        </row>
        <row r="6098">
          <cell r="B6098" t="str">
            <v>有機廣島野菜</v>
          </cell>
          <cell r="E6098" t="str">
            <v>吳俊葦</v>
          </cell>
          <cell r="F6098" t="str">
            <v>KG</v>
          </cell>
          <cell r="H6098" t="str">
            <v>臺灣有機農產品</v>
          </cell>
          <cell r="I6098" t="str">
            <v>1-009-110252</v>
          </cell>
        </row>
        <row r="6099">
          <cell r="B6099" t="str">
            <v>有機廣島野菜</v>
          </cell>
          <cell r="E6099" t="str">
            <v>鍾淑玲</v>
          </cell>
          <cell r="F6099" t="str">
            <v>KG</v>
          </cell>
          <cell r="H6099" t="str">
            <v>臺灣有機農產品</v>
          </cell>
          <cell r="I6099" t="str">
            <v>1-007-116062</v>
          </cell>
        </row>
        <row r="6100">
          <cell r="B6100" t="str">
            <v>有機廣島野菜</v>
          </cell>
          <cell r="E6100" t="str">
            <v>陳滿</v>
          </cell>
          <cell r="F6100" t="str">
            <v>KG</v>
          </cell>
          <cell r="H6100" t="str">
            <v>臺灣有機農產品</v>
          </cell>
          <cell r="I6100" t="str">
            <v>1-008-190502</v>
          </cell>
        </row>
        <row r="6101">
          <cell r="B6101" t="str">
            <v>有機廣島野菜</v>
          </cell>
          <cell r="E6101" t="str">
            <v>葉木昌</v>
          </cell>
          <cell r="F6101" t="str">
            <v>KG</v>
          </cell>
          <cell r="H6101" t="str">
            <v>臺灣有機農產品</v>
          </cell>
          <cell r="I6101" t="str">
            <v>1-003-911021</v>
          </cell>
        </row>
        <row r="6102">
          <cell r="B6102" t="str">
            <v>有機廣島野菜</v>
          </cell>
          <cell r="E6102" t="str">
            <v>尹心魯妮</v>
          </cell>
          <cell r="F6102" t="str">
            <v>KG</v>
          </cell>
          <cell r="H6102" t="str">
            <v>臺灣有機農產品</v>
          </cell>
          <cell r="I6102" t="str">
            <v>1-008-160413</v>
          </cell>
        </row>
        <row r="6103">
          <cell r="B6103" t="str">
            <v>有機廣島野菜</v>
          </cell>
          <cell r="E6103" t="str">
            <v>瑞城農產</v>
          </cell>
          <cell r="F6103" t="str">
            <v>KG</v>
          </cell>
          <cell r="H6103" t="str">
            <v>臺灣有機農產品</v>
          </cell>
          <cell r="I6103" t="str">
            <v>1-003-912003</v>
          </cell>
        </row>
        <row r="6104">
          <cell r="B6104" t="str">
            <v>有機廣島野菜</v>
          </cell>
          <cell r="E6104" t="str">
            <v>何新上</v>
          </cell>
          <cell r="F6104" t="str">
            <v>KG</v>
          </cell>
          <cell r="H6104" t="str">
            <v>臺灣有機農產品</v>
          </cell>
          <cell r="I6104" t="str">
            <v>1-004-100385</v>
          </cell>
        </row>
        <row r="6105">
          <cell r="B6105" t="str">
            <v>有機廣島野菜</v>
          </cell>
          <cell r="E6105" t="str">
            <v>張銘輝</v>
          </cell>
          <cell r="F6105" t="str">
            <v>KG</v>
          </cell>
          <cell r="H6105" t="str">
            <v>臺灣有機農產品</v>
          </cell>
          <cell r="I6105" t="str">
            <v>1-005-010180</v>
          </cell>
        </row>
        <row r="6106">
          <cell r="B6106" t="str">
            <v>有機廣島野菜</v>
          </cell>
          <cell r="E6106" t="str">
            <v>廣福農場</v>
          </cell>
          <cell r="F6106" t="str">
            <v>KG</v>
          </cell>
          <cell r="H6106" t="str">
            <v>臺灣有機農產品</v>
          </cell>
          <cell r="I6106" t="str">
            <v>1-009-110311</v>
          </cell>
        </row>
        <row r="6107">
          <cell r="B6107" t="str">
            <v>有機廣島野菜</v>
          </cell>
          <cell r="E6107" t="str">
            <v>葉志豪</v>
          </cell>
          <cell r="F6107" t="str">
            <v>KG</v>
          </cell>
          <cell r="H6107" t="str">
            <v>臺灣有機農產品</v>
          </cell>
          <cell r="I6107" t="str">
            <v>1-007-115012</v>
          </cell>
        </row>
        <row r="6108">
          <cell r="B6108" t="str">
            <v>有機廣島野菜</v>
          </cell>
          <cell r="E6108" t="str">
            <v>宋木森</v>
          </cell>
          <cell r="F6108" t="str">
            <v>KG</v>
          </cell>
          <cell r="H6108" t="str">
            <v>臺灣有機農產品</v>
          </cell>
          <cell r="I6108" t="str">
            <v>1-010-100311</v>
          </cell>
        </row>
        <row r="6109">
          <cell r="B6109" t="str">
            <v>有機廣島野菜</v>
          </cell>
          <cell r="E6109" t="str">
            <v>宋紹華</v>
          </cell>
          <cell r="F6109" t="str">
            <v>KG</v>
          </cell>
          <cell r="H6109" t="str">
            <v>臺灣有機農產品</v>
          </cell>
          <cell r="I6109" t="str">
            <v>1-010-100311</v>
          </cell>
        </row>
        <row r="6110">
          <cell r="B6110" t="str">
            <v>有機廣島野菜</v>
          </cell>
          <cell r="E6110" t="str">
            <v>吳俊葦</v>
          </cell>
          <cell r="F6110" t="str">
            <v>KG</v>
          </cell>
          <cell r="H6110" t="str">
            <v>臺灣有機農產品</v>
          </cell>
          <cell r="I6110" t="str">
            <v>1-009-110252</v>
          </cell>
        </row>
        <row r="6111">
          <cell r="B6111" t="str">
            <v>有機廣島野菜</v>
          </cell>
          <cell r="E6111" t="str">
            <v>鍾淑玲</v>
          </cell>
          <cell r="F6111" t="str">
            <v>KG</v>
          </cell>
          <cell r="H6111" t="str">
            <v>臺灣有機農產品</v>
          </cell>
          <cell r="I6111" t="str">
            <v>1-007-116062</v>
          </cell>
        </row>
        <row r="6112">
          <cell r="B6112" t="str">
            <v>有機廣島野菜</v>
          </cell>
          <cell r="E6112" t="str">
            <v>陳滿</v>
          </cell>
          <cell r="F6112" t="str">
            <v>KG</v>
          </cell>
          <cell r="H6112" t="str">
            <v>臺灣有機農產品</v>
          </cell>
          <cell r="I6112" t="str">
            <v>1-008-190502</v>
          </cell>
        </row>
        <row r="6113">
          <cell r="B6113" t="str">
            <v>有機廣島野菜</v>
          </cell>
          <cell r="E6113" t="str">
            <v>葉木昌</v>
          </cell>
          <cell r="F6113" t="str">
            <v>KG</v>
          </cell>
          <cell r="H6113" t="str">
            <v>臺灣有機農產品</v>
          </cell>
          <cell r="I6113" t="str">
            <v>1-003-911021</v>
          </cell>
        </row>
        <row r="6114">
          <cell r="B6114" t="str">
            <v>有機廣島野菜</v>
          </cell>
          <cell r="E6114" t="str">
            <v>尹心魯妮</v>
          </cell>
          <cell r="F6114" t="str">
            <v>KG</v>
          </cell>
          <cell r="H6114" t="str">
            <v>臺灣有機農產品</v>
          </cell>
          <cell r="I6114" t="str">
            <v>1-008-160413</v>
          </cell>
        </row>
        <row r="6115">
          <cell r="B6115" t="str">
            <v>有機廣島野菜</v>
          </cell>
          <cell r="E6115" t="str">
            <v>瑞城農產</v>
          </cell>
          <cell r="F6115" t="str">
            <v>KG</v>
          </cell>
          <cell r="H6115" t="str">
            <v>臺灣有機農產品</v>
          </cell>
          <cell r="I6115" t="str">
            <v>1-003-912003</v>
          </cell>
        </row>
        <row r="6116">
          <cell r="B6116" t="str">
            <v>有機廣島野菜</v>
          </cell>
          <cell r="E6116" t="str">
            <v>何新上</v>
          </cell>
          <cell r="F6116" t="str">
            <v>KG</v>
          </cell>
          <cell r="H6116" t="str">
            <v>臺灣有機農產品</v>
          </cell>
          <cell r="I6116" t="str">
            <v>1-004-100385</v>
          </cell>
        </row>
        <row r="6117">
          <cell r="B6117" t="str">
            <v>有機廣島野菜</v>
          </cell>
          <cell r="E6117" t="str">
            <v>張銘輝</v>
          </cell>
          <cell r="F6117" t="str">
            <v>KG</v>
          </cell>
          <cell r="H6117" t="str">
            <v>臺灣有機農產品</v>
          </cell>
          <cell r="I6117" t="str">
            <v>1-005-010180</v>
          </cell>
        </row>
        <row r="6118">
          <cell r="B6118" t="str">
            <v>有機廣島野菜</v>
          </cell>
          <cell r="E6118" t="str">
            <v>廣福農場</v>
          </cell>
          <cell r="F6118" t="str">
            <v>KG</v>
          </cell>
          <cell r="H6118" t="str">
            <v>臺灣有機農產品</v>
          </cell>
          <cell r="I6118" t="str">
            <v>1-009-110311</v>
          </cell>
        </row>
        <row r="6119">
          <cell r="B6119" t="str">
            <v>有機廣島野菜</v>
          </cell>
          <cell r="E6119" t="str">
            <v>林聖智</v>
          </cell>
          <cell r="F6119" t="str">
            <v>KG</v>
          </cell>
          <cell r="H6119" t="str">
            <v>臺灣有機農產品</v>
          </cell>
          <cell r="I6119" t="str">
            <v>1-003-911083</v>
          </cell>
        </row>
        <row r="6120">
          <cell r="B6120" t="str">
            <v>有機廣島野菜</v>
          </cell>
          <cell r="E6120" t="str">
            <v>余育鴻</v>
          </cell>
          <cell r="F6120" t="str">
            <v>KG</v>
          </cell>
          <cell r="H6120" t="str">
            <v>臺灣有機農產品</v>
          </cell>
          <cell r="I6120" t="str">
            <v>1-004-100219</v>
          </cell>
        </row>
        <row r="6121">
          <cell r="B6121" t="str">
            <v>有機廣島野菜</v>
          </cell>
          <cell r="E6121" t="str">
            <v>江文幼</v>
          </cell>
          <cell r="F6121" t="str">
            <v>KG</v>
          </cell>
          <cell r="H6121" t="str">
            <v>臺灣有機農產品</v>
          </cell>
          <cell r="I6121" t="str">
            <v>1-008-210511</v>
          </cell>
        </row>
        <row r="6122">
          <cell r="B6122" t="str">
            <v>有機皺葉白菜</v>
          </cell>
          <cell r="E6122" t="str">
            <v>葉志豪</v>
          </cell>
          <cell r="F6122" t="str">
            <v>KG</v>
          </cell>
          <cell r="H6122" t="str">
            <v>臺灣有機農產品</v>
          </cell>
          <cell r="I6122" t="str">
            <v>1-007-115012</v>
          </cell>
        </row>
        <row r="6123">
          <cell r="B6123" t="str">
            <v>有機皺葉白菜</v>
          </cell>
          <cell r="E6123" t="str">
            <v>宋木森</v>
          </cell>
          <cell r="F6123" t="str">
            <v>KG</v>
          </cell>
          <cell r="H6123" t="str">
            <v>臺灣有機農產品</v>
          </cell>
          <cell r="I6123" t="str">
            <v>1-010-100311</v>
          </cell>
        </row>
        <row r="6124">
          <cell r="B6124" t="str">
            <v>有機皺葉白菜</v>
          </cell>
          <cell r="E6124" t="str">
            <v>宋紹華</v>
          </cell>
          <cell r="F6124" t="str">
            <v>KG</v>
          </cell>
          <cell r="H6124" t="str">
            <v>臺灣有機農產品</v>
          </cell>
          <cell r="I6124" t="str">
            <v>1-010-100311</v>
          </cell>
        </row>
        <row r="6125">
          <cell r="B6125" t="str">
            <v>有機皺葉白菜</v>
          </cell>
          <cell r="E6125" t="str">
            <v>吳俊葦</v>
          </cell>
          <cell r="F6125" t="str">
            <v>KG</v>
          </cell>
          <cell r="H6125" t="str">
            <v>臺灣有機農產品</v>
          </cell>
          <cell r="I6125" t="str">
            <v>1-009-110252</v>
          </cell>
        </row>
        <row r="6126">
          <cell r="B6126" t="str">
            <v>有機皺葉白菜</v>
          </cell>
          <cell r="E6126" t="str">
            <v>鍾淑玲</v>
          </cell>
          <cell r="F6126" t="str">
            <v>KG</v>
          </cell>
          <cell r="H6126" t="str">
            <v>臺灣有機農產品</v>
          </cell>
          <cell r="I6126" t="str">
            <v>1-007-116062</v>
          </cell>
        </row>
        <row r="6127">
          <cell r="B6127" t="str">
            <v>有機皺葉白菜</v>
          </cell>
          <cell r="E6127" t="str">
            <v>陳滿</v>
          </cell>
          <cell r="F6127" t="str">
            <v>KG</v>
          </cell>
          <cell r="H6127" t="str">
            <v>臺灣有機農產品</v>
          </cell>
          <cell r="I6127" t="str">
            <v>1-008-190502</v>
          </cell>
        </row>
        <row r="6128">
          <cell r="B6128" t="str">
            <v>有機皺葉白菜</v>
          </cell>
          <cell r="E6128" t="str">
            <v>葉木昌</v>
          </cell>
          <cell r="F6128" t="str">
            <v>KG</v>
          </cell>
          <cell r="H6128" t="str">
            <v>臺灣有機農產品</v>
          </cell>
          <cell r="I6128" t="str">
            <v>1-003-911021</v>
          </cell>
        </row>
        <row r="6129">
          <cell r="B6129" t="str">
            <v>有機皺葉白菜</v>
          </cell>
          <cell r="E6129" t="str">
            <v>尹心魯妮</v>
          </cell>
          <cell r="F6129" t="str">
            <v>KG</v>
          </cell>
          <cell r="H6129" t="str">
            <v>臺灣有機農產品</v>
          </cell>
          <cell r="I6129" t="str">
            <v>1-008-160413</v>
          </cell>
        </row>
        <row r="6130">
          <cell r="B6130" t="str">
            <v>有機皺葉白菜</v>
          </cell>
          <cell r="E6130" t="str">
            <v>瑞城農產</v>
          </cell>
          <cell r="F6130" t="str">
            <v>KG</v>
          </cell>
          <cell r="H6130" t="str">
            <v>臺灣有機農產品</v>
          </cell>
          <cell r="I6130" t="str">
            <v>1-003-912003</v>
          </cell>
        </row>
        <row r="6131">
          <cell r="B6131" t="str">
            <v>有機皺葉白菜</v>
          </cell>
          <cell r="E6131" t="str">
            <v>何新上</v>
          </cell>
          <cell r="F6131" t="str">
            <v>KG</v>
          </cell>
          <cell r="H6131" t="str">
            <v>臺灣有機農產品</v>
          </cell>
          <cell r="I6131" t="str">
            <v>1-004-100385</v>
          </cell>
        </row>
        <row r="6132">
          <cell r="B6132" t="str">
            <v>有機皺葉白菜</v>
          </cell>
          <cell r="E6132" t="str">
            <v>張銘輝</v>
          </cell>
          <cell r="F6132" t="str">
            <v>KG</v>
          </cell>
          <cell r="H6132" t="str">
            <v>臺灣有機農產品</v>
          </cell>
          <cell r="I6132" t="str">
            <v>1-005-010180</v>
          </cell>
        </row>
        <row r="6133">
          <cell r="B6133" t="str">
            <v>有機皺葉白菜</v>
          </cell>
          <cell r="E6133" t="str">
            <v>廣福農場</v>
          </cell>
          <cell r="F6133" t="str">
            <v>KG</v>
          </cell>
          <cell r="H6133" t="str">
            <v>臺灣有機農產品</v>
          </cell>
          <cell r="I6133" t="str">
            <v>1-009-110311</v>
          </cell>
        </row>
        <row r="6134">
          <cell r="B6134" t="str">
            <v>有機皺葉白菜</v>
          </cell>
          <cell r="E6134" t="str">
            <v>林聖智</v>
          </cell>
          <cell r="F6134" t="str">
            <v>KG</v>
          </cell>
          <cell r="H6134" t="str">
            <v>臺灣有機農產品</v>
          </cell>
          <cell r="I6134" t="str">
            <v>1-003-911083</v>
          </cell>
        </row>
        <row r="6135">
          <cell r="B6135" t="str">
            <v>有機皺葉白菜</v>
          </cell>
          <cell r="E6135" t="str">
            <v>余育鴻</v>
          </cell>
          <cell r="F6135" t="str">
            <v>KG</v>
          </cell>
          <cell r="H6135" t="str">
            <v>臺灣有機農產品</v>
          </cell>
          <cell r="I6135" t="str">
            <v>1-004-100219</v>
          </cell>
        </row>
        <row r="6136">
          <cell r="B6136" t="str">
            <v>有機皺葉白菜</v>
          </cell>
          <cell r="E6136" t="str">
            <v>江文幼</v>
          </cell>
          <cell r="F6136" t="str">
            <v>KG</v>
          </cell>
          <cell r="H6136" t="str">
            <v>臺灣有機農產品</v>
          </cell>
          <cell r="I6136" t="str">
            <v>1-008-210511</v>
          </cell>
        </row>
        <row r="6137">
          <cell r="B6137" t="str">
            <v>有機皺葉萵苣</v>
          </cell>
          <cell r="E6137" t="str">
            <v>葉志豪</v>
          </cell>
          <cell r="F6137" t="str">
            <v>KG</v>
          </cell>
          <cell r="H6137" t="str">
            <v>臺灣有機農產品</v>
          </cell>
          <cell r="I6137" t="str">
            <v>1-007-115012</v>
          </cell>
        </row>
        <row r="6138">
          <cell r="B6138" t="str">
            <v>有機皺葉萵苣</v>
          </cell>
          <cell r="E6138" t="str">
            <v>宋木森</v>
          </cell>
          <cell r="F6138" t="str">
            <v>KG</v>
          </cell>
          <cell r="H6138" t="str">
            <v>臺灣有機農產品</v>
          </cell>
          <cell r="I6138" t="str">
            <v>1-010-100311</v>
          </cell>
        </row>
        <row r="6139">
          <cell r="B6139" t="str">
            <v>有機皺葉萵苣</v>
          </cell>
          <cell r="E6139" t="str">
            <v>宋紹華</v>
          </cell>
          <cell r="F6139" t="str">
            <v>KG</v>
          </cell>
          <cell r="H6139" t="str">
            <v>臺灣有機農產品</v>
          </cell>
          <cell r="I6139" t="str">
            <v>1-010-100311</v>
          </cell>
        </row>
        <row r="6140">
          <cell r="B6140" t="str">
            <v>有機皺葉萵苣</v>
          </cell>
          <cell r="E6140" t="str">
            <v>吳俊葦</v>
          </cell>
          <cell r="F6140" t="str">
            <v>KG</v>
          </cell>
          <cell r="H6140" t="str">
            <v>臺灣有機農產品</v>
          </cell>
          <cell r="I6140" t="str">
            <v>1-009-110252</v>
          </cell>
        </row>
        <row r="6141">
          <cell r="B6141" t="str">
            <v>有機皺葉萵苣</v>
          </cell>
          <cell r="E6141" t="str">
            <v>鍾淑玲</v>
          </cell>
          <cell r="F6141" t="str">
            <v>KG</v>
          </cell>
          <cell r="H6141" t="str">
            <v>臺灣有機農產品</v>
          </cell>
          <cell r="I6141" t="str">
            <v>1-007-116062</v>
          </cell>
        </row>
        <row r="6142">
          <cell r="B6142" t="str">
            <v>有機皺葉萵苣</v>
          </cell>
          <cell r="E6142" t="str">
            <v>陳滿</v>
          </cell>
          <cell r="F6142" t="str">
            <v>KG</v>
          </cell>
          <cell r="H6142" t="str">
            <v>臺灣有機農產品</v>
          </cell>
          <cell r="I6142" t="str">
            <v>1-008-190502</v>
          </cell>
        </row>
        <row r="6143">
          <cell r="B6143" t="str">
            <v>有機皺葉萵苣</v>
          </cell>
          <cell r="E6143" t="str">
            <v>葉木昌</v>
          </cell>
          <cell r="F6143" t="str">
            <v>KG</v>
          </cell>
          <cell r="H6143" t="str">
            <v>臺灣有機農產品</v>
          </cell>
          <cell r="I6143" t="str">
            <v>1-003-911021</v>
          </cell>
        </row>
        <row r="6144">
          <cell r="B6144" t="str">
            <v>有機皺葉萵苣</v>
          </cell>
          <cell r="E6144" t="str">
            <v>尹心魯妮</v>
          </cell>
          <cell r="F6144" t="str">
            <v>KG</v>
          </cell>
          <cell r="H6144" t="str">
            <v>臺灣有機農產品</v>
          </cell>
          <cell r="I6144" t="str">
            <v>1-008-160413</v>
          </cell>
        </row>
        <row r="6145">
          <cell r="B6145" t="str">
            <v>有機皺葉萵苣</v>
          </cell>
          <cell r="E6145" t="str">
            <v>瑞城農產</v>
          </cell>
          <cell r="F6145" t="str">
            <v>KG</v>
          </cell>
          <cell r="H6145" t="str">
            <v>臺灣有機農產品</v>
          </cell>
          <cell r="I6145" t="str">
            <v>1-003-912003</v>
          </cell>
        </row>
        <row r="6146">
          <cell r="B6146" t="str">
            <v>有機皺葉萵苣</v>
          </cell>
          <cell r="E6146" t="str">
            <v>何新上</v>
          </cell>
          <cell r="F6146" t="str">
            <v>KG</v>
          </cell>
          <cell r="H6146" t="str">
            <v>臺灣有機農產品</v>
          </cell>
          <cell r="I6146" t="str">
            <v>1-004-100385</v>
          </cell>
        </row>
        <row r="6147">
          <cell r="B6147" t="str">
            <v>有機皺葉萵苣</v>
          </cell>
          <cell r="E6147" t="str">
            <v>張銘輝</v>
          </cell>
          <cell r="F6147" t="str">
            <v>KG</v>
          </cell>
          <cell r="H6147" t="str">
            <v>臺灣有機農產品</v>
          </cell>
          <cell r="I6147" t="str">
            <v>1-005-010180</v>
          </cell>
        </row>
        <row r="6148">
          <cell r="B6148" t="str">
            <v>有機皺葉萵苣</v>
          </cell>
          <cell r="E6148" t="str">
            <v>廣福農場</v>
          </cell>
          <cell r="F6148" t="str">
            <v>KG</v>
          </cell>
          <cell r="H6148" t="str">
            <v>臺灣有機農產品</v>
          </cell>
          <cell r="I6148" t="str">
            <v>1-009-110311</v>
          </cell>
        </row>
        <row r="6149">
          <cell r="B6149" t="str">
            <v>有機皺葉萵苣</v>
          </cell>
          <cell r="E6149" t="str">
            <v>林聖智</v>
          </cell>
          <cell r="F6149" t="str">
            <v>KG</v>
          </cell>
          <cell r="H6149" t="str">
            <v>臺灣有機農產品</v>
          </cell>
          <cell r="I6149" t="str">
            <v>1-003-911083</v>
          </cell>
        </row>
        <row r="6150">
          <cell r="B6150" t="str">
            <v>有機皺葉萵苣</v>
          </cell>
          <cell r="E6150" t="str">
            <v>余育鴻</v>
          </cell>
          <cell r="F6150" t="str">
            <v>KG</v>
          </cell>
          <cell r="H6150" t="str">
            <v>臺灣有機農產品</v>
          </cell>
          <cell r="I6150" t="str">
            <v>1-004-100219</v>
          </cell>
        </row>
        <row r="6151">
          <cell r="B6151" t="str">
            <v>有機皺葉萵苣</v>
          </cell>
          <cell r="E6151" t="str">
            <v>江文幼</v>
          </cell>
          <cell r="F6151" t="str">
            <v>KG</v>
          </cell>
          <cell r="H6151" t="str">
            <v>臺灣有機農產品</v>
          </cell>
          <cell r="I6151" t="str">
            <v>1-008-210511</v>
          </cell>
        </row>
        <row r="6152">
          <cell r="B6152" t="str">
            <v>有機優愛菜</v>
          </cell>
          <cell r="E6152" t="str">
            <v>葉志豪</v>
          </cell>
          <cell r="F6152" t="str">
            <v>KG</v>
          </cell>
          <cell r="H6152" t="str">
            <v>臺灣有機農產品</v>
          </cell>
          <cell r="I6152" t="str">
            <v>1-007-115012</v>
          </cell>
        </row>
        <row r="6153">
          <cell r="B6153" t="str">
            <v>有機優愛菜</v>
          </cell>
          <cell r="E6153" t="str">
            <v>宋木森</v>
          </cell>
          <cell r="F6153" t="str">
            <v>KG</v>
          </cell>
          <cell r="H6153" t="str">
            <v>臺灣有機農產品</v>
          </cell>
          <cell r="I6153" t="str">
            <v>1-010-100311</v>
          </cell>
        </row>
        <row r="6154">
          <cell r="B6154" t="str">
            <v>有機優愛菜</v>
          </cell>
          <cell r="E6154" t="str">
            <v>宋紹華</v>
          </cell>
          <cell r="F6154" t="str">
            <v>KG</v>
          </cell>
          <cell r="H6154" t="str">
            <v>臺灣有機農產品</v>
          </cell>
          <cell r="I6154" t="str">
            <v>1-010-100311</v>
          </cell>
        </row>
        <row r="6155">
          <cell r="B6155" t="str">
            <v>有機優愛菜</v>
          </cell>
          <cell r="E6155" t="str">
            <v>吳俊葦</v>
          </cell>
          <cell r="F6155" t="str">
            <v>KG</v>
          </cell>
          <cell r="H6155" t="str">
            <v>臺灣有機農產品</v>
          </cell>
          <cell r="I6155" t="str">
            <v>1-009-110252</v>
          </cell>
        </row>
        <row r="6156">
          <cell r="B6156" t="str">
            <v>有機優愛菜</v>
          </cell>
          <cell r="E6156" t="str">
            <v>鍾淑玲</v>
          </cell>
          <cell r="F6156" t="str">
            <v>KG</v>
          </cell>
          <cell r="H6156" t="str">
            <v>臺灣有機農產品</v>
          </cell>
          <cell r="I6156" t="str">
            <v>1-007-116062</v>
          </cell>
        </row>
        <row r="6157">
          <cell r="B6157" t="str">
            <v>有機優愛菜</v>
          </cell>
          <cell r="E6157" t="str">
            <v>陳滿</v>
          </cell>
          <cell r="F6157" t="str">
            <v>KG</v>
          </cell>
          <cell r="H6157" t="str">
            <v>臺灣有機農產品</v>
          </cell>
          <cell r="I6157" t="str">
            <v>1-008-190502</v>
          </cell>
        </row>
        <row r="6158">
          <cell r="B6158" t="str">
            <v>有機優愛菜</v>
          </cell>
          <cell r="E6158" t="str">
            <v>葉木昌</v>
          </cell>
          <cell r="F6158" t="str">
            <v>KG</v>
          </cell>
          <cell r="H6158" t="str">
            <v>臺灣有機農產品</v>
          </cell>
          <cell r="I6158" t="str">
            <v>1-003-911021</v>
          </cell>
        </row>
        <row r="6159">
          <cell r="B6159" t="str">
            <v>有機優愛菜</v>
          </cell>
          <cell r="E6159" t="str">
            <v>尹心魯妮</v>
          </cell>
          <cell r="F6159" t="str">
            <v>KG</v>
          </cell>
          <cell r="H6159" t="str">
            <v>臺灣有機農產品</v>
          </cell>
          <cell r="I6159" t="str">
            <v>1-008-160413</v>
          </cell>
        </row>
        <row r="6160">
          <cell r="B6160" t="str">
            <v>有機優愛菜</v>
          </cell>
          <cell r="E6160" t="str">
            <v>瑞城農產</v>
          </cell>
          <cell r="F6160" t="str">
            <v>KG</v>
          </cell>
          <cell r="H6160" t="str">
            <v>臺灣有機農產品</v>
          </cell>
          <cell r="I6160" t="str">
            <v>1-003-912003</v>
          </cell>
        </row>
        <row r="6161">
          <cell r="B6161" t="str">
            <v>有機優愛菜</v>
          </cell>
          <cell r="E6161" t="str">
            <v>何新上</v>
          </cell>
          <cell r="F6161" t="str">
            <v>KG</v>
          </cell>
          <cell r="H6161" t="str">
            <v>臺灣有機農產品</v>
          </cell>
          <cell r="I6161" t="str">
            <v>1-004-100385</v>
          </cell>
        </row>
        <row r="6162">
          <cell r="B6162" t="str">
            <v>有機優愛菜</v>
          </cell>
          <cell r="E6162" t="str">
            <v>張銘輝</v>
          </cell>
          <cell r="F6162" t="str">
            <v>KG</v>
          </cell>
          <cell r="H6162" t="str">
            <v>臺灣有機農產品</v>
          </cell>
          <cell r="I6162" t="str">
            <v>1-005-010180</v>
          </cell>
        </row>
        <row r="6163">
          <cell r="B6163" t="str">
            <v>有機優愛菜</v>
          </cell>
          <cell r="E6163" t="str">
            <v>廣福農場</v>
          </cell>
          <cell r="F6163" t="str">
            <v>KG</v>
          </cell>
          <cell r="H6163" t="str">
            <v>臺灣有機農產品</v>
          </cell>
          <cell r="I6163" t="str">
            <v>1-009-110311</v>
          </cell>
        </row>
        <row r="6164">
          <cell r="B6164" t="str">
            <v>有機優愛菜</v>
          </cell>
          <cell r="E6164" t="str">
            <v>林聖智</v>
          </cell>
          <cell r="F6164" t="str">
            <v>KG</v>
          </cell>
          <cell r="H6164" t="str">
            <v>臺灣有機農產品</v>
          </cell>
          <cell r="I6164" t="str">
            <v>1-003-911083</v>
          </cell>
        </row>
        <row r="6165">
          <cell r="B6165" t="str">
            <v>有機優愛菜</v>
          </cell>
          <cell r="E6165" t="str">
            <v>余育鴻</v>
          </cell>
          <cell r="F6165" t="str">
            <v>KG</v>
          </cell>
          <cell r="H6165" t="str">
            <v>臺灣有機農產品</v>
          </cell>
          <cell r="I6165" t="str">
            <v>1-004-100219</v>
          </cell>
        </row>
        <row r="6166">
          <cell r="B6166" t="str">
            <v>有機優愛菜</v>
          </cell>
          <cell r="E6166" t="str">
            <v>江文幼</v>
          </cell>
          <cell r="F6166" t="str">
            <v>KG</v>
          </cell>
          <cell r="H6166" t="str">
            <v>臺灣有機農產品</v>
          </cell>
          <cell r="I6166" t="str">
            <v>1-008-210511</v>
          </cell>
        </row>
        <row r="6167">
          <cell r="B6167" t="str">
            <v>有機蘿蔓萵苣</v>
          </cell>
          <cell r="E6167" t="str">
            <v>葉志豪</v>
          </cell>
          <cell r="F6167" t="str">
            <v>KG</v>
          </cell>
          <cell r="H6167" t="str">
            <v>臺灣有機農產品</v>
          </cell>
          <cell r="I6167" t="str">
            <v>1-007-115012</v>
          </cell>
        </row>
        <row r="6168">
          <cell r="B6168" t="str">
            <v>有機蘿蔓萵苣</v>
          </cell>
          <cell r="E6168" t="str">
            <v>宋木森</v>
          </cell>
          <cell r="F6168" t="str">
            <v>KG</v>
          </cell>
          <cell r="H6168" t="str">
            <v>臺灣有機農產品</v>
          </cell>
          <cell r="I6168" t="str">
            <v>1-010-100311</v>
          </cell>
        </row>
        <row r="6169">
          <cell r="B6169" t="str">
            <v>有機蘿蔓萵苣</v>
          </cell>
          <cell r="E6169" t="str">
            <v>宋紹華</v>
          </cell>
          <cell r="F6169" t="str">
            <v>KG</v>
          </cell>
          <cell r="H6169" t="str">
            <v>臺灣有機農產品</v>
          </cell>
          <cell r="I6169" t="str">
            <v>1-010-100311</v>
          </cell>
        </row>
        <row r="6170">
          <cell r="B6170" t="str">
            <v>有機蘿蔓萵苣</v>
          </cell>
          <cell r="E6170" t="str">
            <v>吳俊葦</v>
          </cell>
          <cell r="F6170" t="str">
            <v>KG</v>
          </cell>
          <cell r="H6170" t="str">
            <v>臺灣有機農產品</v>
          </cell>
          <cell r="I6170" t="str">
            <v>1-009-110252</v>
          </cell>
        </row>
        <row r="6171">
          <cell r="B6171" t="str">
            <v>有機蘿蔓萵苣</v>
          </cell>
          <cell r="E6171" t="str">
            <v>鍾淑玲</v>
          </cell>
          <cell r="F6171" t="str">
            <v>KG</v>
          </cell>
          <cell r="H6171" t="str">
            <v>臺灣有機農產品</v>
          </cell>
          <cell r="I6171" t="str">
            <v>1-007-116062</v>
          </cell>
        </row>
        <row r="6172">
          <cell r="B6172" t="str">
            <v>有機蘿蔓萵苣</v>
          </cell>
          <cell r="E6172" t="str">
            <v>陳滿</v>
          </cell>
          <cell r="F6172" t="str">
            <v>KG</v>
          </cell>
          <cell r="H6172" t="str">
            <v>臺灣有機農產品</v>
          </cell>
          <cell r="I6172" t="str">
            <v>1-008-190502</v>
          </cell>
        </row>
        <row r="6173">
          <cell r="B6173" t="str">
            <v>有機蘿蔓萵苣</v>
          </cell>
          <cell r="E6173" t="str">
            <v>葉木昌</v>
          </cell>
          <cell r="F6173" t="str">
            <v>KG</v>
          </cell>
          <cell r="H6173" t="str">
            <v>臺灣有機農產品</v>
          </cell>
          <cell r="I6173" t="str">
            <v>1-003-911021</v>
          </cell>
        </row>
        <row r="6174">
          <cell r="B6174" t="str">
            <v>有機蘿蔓萵苣</v>
          </cell>
          <cell r="E6174" t="str">
            <v>尹心魯妮</v>
          </cell>
          <cell r="F6174" t="str">
            <v>KG</v>
          </cell>
          <cell r="H6174" t="str">
            <v>臺灣有機農產品</v>
          </cell>
          <cell r="I6174" t="str">
            <v>1-008-160413</v>
          </cell>
        </row>
        <row r="6175">
          <cell r="B6175" t="str">
            <v>有機蘿蔓萵苣</v>
          </cell>
          <cell r="E6175" t="str">
            <v>瑞城農產</v>
          </cell>
          <cell r="F6175" t="str">
            <v>KG</v>
          </cell>
          <cell r="H6175" t="str">
            <v>臺灣有機農產品</v>
          </cell>
          <cell r="I6175" t="str">
            <v>1-003-912003</v>
          </cell>
        </row>
        <row r="6176">
          <cell r="B6176" t="str">
            <v>有機蘿蔓萵苣</v>
          </cell>
          <cell r="E6176" t="str">
            <v>何新上</v>
          </cell>
          <cell r="F6176" t="str">
            <v>KG</v>
          </cell>
          <cell r="H6176" t="str">
            <v>臺灣有機農產品</v>
          </cell>
          <cell r="I6176" t="str">
            <v>1-004-100385</v>
          </cell>
        </row>
        <row r="6177">
          <cell r="B6177" t="str">
            <v>有機蘿蔓萵苣</v>
          </cell>
          <cell r="E6177" t="str">
            <v>張銘輝</v>
          </cell>
          <cell r="F6177" t="str">
            <v>KG</v>
          </cell>
          <cell r="H6177" t="str">
            <v>臺灣有機農產品</v>
          </cell>
          <cell r="I6177" t="str">
            <v>1-005-010180</v>
          </cell>
        </row>
        <row r="6178">
          <cell r="B6178" t="str">
            <v>有機蘿蔓萵苣</v>
          </cell>
          <cell r="E6178" t="str">
            <v>廣福農場</v>
          </cell>
          <cell r="F6178" t="str">
            <v>KG</v>
          </cell>
          <cell r="H6178" t="str">
            <v>臺灣有機農產品</v>
          </cell>
          <cell r="I6178" t="str">
            <v>1-009-110311</v>
          </cell>
        </row>
        <row r="6179">
          <cell r="B6179" t="str">
            <v>有機蘿蔓萵苣</v>
          </cell>
          <cell r="E6179" t="str">
            <v>林聖智</v>
          </cell>
          <cell r="F6179" t="str">
            <v>KG</v>
          </cell>
          <cell r="H6179" t="str">
            <v>臺灣有機農產品</v>
          </cell>
          <cell r="I6179" t="str">
            <v>1-003-911083</v>
          </cell>
        </row>
        <row r="6180">
          <cell r="B6180" t="str">
            <v>有機蘿蔓萵苣</v>
          </cell>
          <cell r="E6180" t="str">
            <v>余育鴻</v>
          </cell>
          <cell r="F6180" t="str">
            <v>KG</v>
          </cell>
          <cell r="H6180" t="str">
            <v>臺灣有機農產品</v>
          </cell>
          <cell r="I6180" t="str">
            <v>1-004-100219</v>
          </cell>
        </row>
        <row r="6181">
          <cell r="B6181" t="str">
            <v>有機蘿蔓萵苣</v>
          </cell>
          <cell r="E6181" t="str">
            <v>江文幼</v>
          </cell>
          <cell r="F6181" t="str">
            <v>KG</v>
          </cell>
          <cell r="H6181" t="str">
            <v>臺灣有機農產品</v>
          </cell>
          <cell r="I6181" t="str">
            <v>1-008-210511</v>
          </cell>
        </row>
        <row r="6182">
          <cell r="B6182" t="str">
            <v>高腳奶油白菜</v>
          </cell>
          <cell r="E6182" t="str">
            <v>葉志豪</v>
          </cell>
          <cell r="F6182" t="str">
            <v>KG</v>
          </cell>
          <cell r="H6182" t="str">
            <v>臺灣有機農產品</v>
          </cell>
          <cell r="I6182" t="str">
            <v>1-007-115012</v>
          </cell>
        </row>
        <row r="6183">
          <cell r="B6183" t="str">
            <v>高腳奶油白菜</v>
          </cell>
          <cell r="E6183" t="str">
            <v>宋木森</v>
          </cell>
          <cell r="F6183" t="str">
            <v>KG</v>
          </cell>
          <cell r="H6183" t="str">
            <v>臺灣有機農產品</v>
          </cell>
          <cell r="I6183" t="str">
            <v>1-010-100311</v>
          </cell>
        </row>
        <row r="6184">
          <cell r="B6184" t="str">
            <v>高腳奶油白菜</v>
          </cell>
          <cell r="E6184" t="str">
            <v>宋紹華</v>
          </cell>
          <cell r="F6184" t="str">
            <v>KG</v>
          </cell>
          <cell r="H6184" t="str">
            <v>臺灣有機農產品</v>
          </cell>
          <cell r="I6184" t="str">
            <v>1-010-100311</v>
          </cell>
        </row>
        <row r="6185">
          <cell r="B6185" t="str">
            <v>高腳奶油白菜</v>
          </cell>
          <cell r="E6185" t="str">
            <v>吳俊葦</v>
          </cell>
          <cell r="F6185" t="str">
            <v>KG</v>
          </cell>
          <cell r="H6185" t="str">
            <v>臺灣有機農產品</v>
          </cell>
          <cell r="I6185" t="str">
            <v>1-009-110252</v>
          </cell>
        </row>
        <row r="6186">
          <cell r="B6186" t="str">
            <v>高腳奶油白菜</v>
          </cell>
          <cell r="E6186" t="str">
            <v>鍾淑玲</v>
          </cell>
          <cell r="F6186" t="str">
            <v>KG</v>
          </cell>
          <cell r="H6186" t="str">
            <v>臺灣有機農產品</v>
          </cell>
          <cell r="I6186" t="str">
            <v>1-007-116062</v>
          </cell>
        </row>
        <row r="6187">
          <cell r="B6187" t="str">
            <v>高腳奶油白菜</v>
          </cell>
          <cell r="E6187" t="str">
            <v>陳滿</v>
          </cell>
          <cell r="F6187" t="str">
            <v>KG</v>
          </cell>
          <cell r="H6187" t="str">
            <v>臺灣有機農產品</v>
          </cell>
          <cell r="I6187" t="str">
            <v>1-008-190502</v>
          </cell>
        </row>
        <row r="6188">
          <cell r="B6188" t="str">
            <v>高腳奶油白菜</v>
          </cell>
          <cell r="E6188" t="str">
            <v>葉木昌</v>
          </cell>
          <cell r="F6188" t="str">
            <v>KG</v>
          </cell>
          <cell r="H6188" t="str">
            <v>臺灣有機農產品</v>
          </cell>
          <cell r="I6188" t="str">
            <v>1-003-911021</v>
          </cell>
        </row>
        <row r="6189">
          <cell r="B6189" t="str">
            <v>高腳奶油白菜</v>
          </cell>
          <cell r="E6189" t="str">
            <v>尹心魯妮</v>
          </cell>
          <cell r="F6189" t="str">
            <v>KG</v>
          </cell>
          <cell r="H6189" t="str">
            <v>臺灣有機農產品</v>
          </cell>
          <cell r="I6189" t="str">
            <v>1-008-160413</v>
          </cell>
        </row>
        <row r="6190">
          <cell r="B6190" t="str">
            <v>高腳奶油白菜</v>
          </cell>
          <cell r="E6190" t="str">
            <v>瑞城農產</v>
          </cell>
          <cell r="F6190" t="str">
            <v>KG</v>
          </cell>
          <cell r="H6190" t="str">
            <v>臺灣有機農產品</v>
          </cell>
          <cell r="I6190" t="str">
            <v>1-003-912003</v>
          </cell>
        </row>
        <row r="6191">
          <cell r="B6191" t="str">
            <v>高腳奶油白菜</v>
          </cell>
          <cell r="E6191" t="str">
            <v>何新上</v>
          </cell>
          <cell r="F6191" t="str">
            <v>KG</v>
          </cell>
          <cell r="H6191" t="str">
            <v>臺灣有機農產品</v>
          </cell>
          <cell r="I6191" t="str">
            <v>1-004-100385</v>
          </cell>
        </row>
        <row r="6192">
          <cell r="B6192" t="str">
            <v>高腳奶油白菜</v>
          </cell>
          <cell r="E6192" t="str">
            <v>張銘輝</v>
          </cell>
          <cell r="F6192" t="str">
            <v>KG</v>
          </cell>
          <cell r="H6192" t="str">
            <v>臺灣有機農產品</v>
          </cell>
          <cell r="I6192" t="str">
            <v>1-005-010180</v>
          </cell>
        </row>
        <row r="6193">
          <cell r="B6193" t="str">
            <v>高腳奶油白菜</v>
          </cell>
          <cell r="E6193" t="str">
            <v>廣福農場</v>
          </cell>
          <cell r="F6193" t="str">
            <v>KG</v>
          </cell>
          <cell r="H6193" t="str">
            <v>臺灣有機農產品</v>
          </cell>
          <cell r="I6193" t="str">
            <v>1-009-110311</v>
          </cell>
        </row>
        <row r="6194">
          <cell r="B6194" t="str">
            <v>高腳奶油白菜</v>
          </cell>
          <cell r="E6194" t="str">
            <v>林聖智</v>
          </cell>
          <cell r="F6194" t="str">
            <v>KG</v>
          </cell>
          <cell r="H6194" t="str">
            <v>臺灣有機農產品</v>
          </cell>
          <cell r="I6194" t="str">
            <v>1-003-911083</v>
          </cell>
        </row>
        <row r="6195">
          <cell r="B6195" t="str">
            <v>高腳奶油白菜</v>
          </cell>
          <cell r="E6195" t="str">
            <v>余育鴻</v>
          </cell>
          <cell r="F6195" t="str">
            <v>KG</v>
          </cell>
          <cell r="H6195" t="str">
            <v>臺灣有機農產品</v>
          </cell>
          <cell r="I6195" t="str">
            <v>1-004-100219</v>
          </cell>
        </row>
        <row r="6196">
          <cell r="B6196" t="str">
            <v>高腳奶油白菜</v>
          </cell>
          <cell r="E6196" t="str">
            <v>江文幼</v>
          </cell>
          <cell r="F6196" t="str">
            <v>KG</v>
          </cell>
          <cell r="H6196" t="str">
            <v>臺灣有機農產品</v>
          </cell>
          <cell r="I6196" t="str">
            <v>1-008-210511</v>
          </cell>
        </row>
        <row r="6197">
          <cell r="B6197" t="str">
            <v>優愛菜</v>
          </cell>
          <cell r="E6197" t="str">
            <v>葉志豪</v>
          </cell>
          <cell r="F6197" t="str">
            <v>KG</v>
          </cell>
          <cell r="H6197" t="str">
            <v>臺灣有機農產品</v>
          </cell>
          <cell r="I6197" t="str">
            <v>1-007-115012</v>
          </cell>
        </row>
        <row r="6198">
          <cell r="B6198" t="str">
            <v>優愛菜</v>
          </cell>
          <cell r="E6198" t="str">
            <v>宋木森</v>
          </cell>
          <cell r="F6198" t="str">
            <v>KG</v>
          </cell>
          <cell r="H6198" t="str">
            <v>臺灣有機農產品</v>
          </cell>
          <cell r="I6198" t="str">
            <v>1-010-100311</v>
          </cell>
        </row>
        <row r="6199">
          <cell r="B6199" t="str">
            <v>優愛菜</v>
          </cell>
          <cell r="E6199" t="str">
            <v>宋紹華</v>
          </cell>
          <cell r="F6199" t="str">
            <v>KG</v>
          </cell>
          <cell r="H6199" t="str">
            <v>臺灣有機農產品</v>
          </cell>
          <cell r="I6199" t="str">
            <v>1-010-100311</v>
          </cell>
        </row>
        <row r="6200">
          <cell r="B6200" t="str">
            <v>優愛菜</v>
          </cell>
          <cell r="E6200" t="str">
            <v>吳俊葦</v>
          </cell>
          <cell r="F6200" t="str">
            <v>KG</v>
          </cell>
          <cell r="H6200" t="str">
            <v>臺灣有機農產品</v>
          </cell>
          <cell r="I6200" t="str">
            <v>1-009-110252</v>
          </cell>
        </row>
        <row r="6201">
          <cell r="B6201" t="str">
            <v>優愛菜</v>
          </cell>
          <cell r="E6201" t="str">
            <v>鍾淑玲</v>
          </cell>
          <cell r="F6201" t="str">
            <v>KG</v>
          </cell>
          <cell r="H6201" t="str">
            <v>臺灣有機農產品</v>
          </cell>
          <cell r="I6201" t="str">
            <v>1-007-116062</v>
          </cell>
        </row>
        <row r="6202">
          <cell r="B6202" t="str">
            <v>優愛菜</v>
          </cell>
          <cell r="E6202" t="str">
            <v>陳滿</v>
          </cell>
          <cell r="F6202" t="str">
            <v>KG</v>
          </cell>
          <cell r="H6202" t="str">
            <v>臺灣有機農產品</v>
          </cell>
          <cell r="I6202" t="str">
            <v>1-008-190502</v>
          </cell>
        </row>
        <row r="6203">
          <cell r="B6203" t="str">
            <v>優愛菜</v>
          </cell>
          <cell r="E6203" t="str">
            <v>葉木昌</v>
          </cell>
          <cell r="F6203" t="str">
            <v>KG</v>
          </cell>
          <cell r="H6203" t="str">
            <v>臺灣有機農產品</v>
          </cell>
          <cell r="I6203" t="str">
            <v>1-003-911021</v>
          </cell>
        </row>
        <row r="6204">
          <cell r="B6204" t="str">
            <v>優愛菜</v>
          </cell>
          <cell r="E6204" t="str">
            <v>尹心魯妮</v>
          </cell>
          <cell r="F6204" t="str">
            <v>KG</v>
          </cell>
          <cell r="H6204" t="str">
            <v>臺灣有機農產品</v>
          </cell>
          <cell r="I6204" t="str">
            <v>1-008-160413</v>
          </cell>
        </row>
        <row r="6205">
          <cell r="B6205" t="str">
            <v>優愛菜</v>
          </cell>
          <cell r="E6205" t="str">
            <v>瑞城農產</v>
          </cell>
          <cell r="F6205" t="str">
            <v>KG</v>
          </cell>
          <cell r="H6205" t="str">
            <v>臺灣有機農產品</v>
          </cell>
          <cell r="I6205" t="str">
            <v>1-003-912003</v>
          </cell>
        </row>
        <row r="6206">
          <cell r="B6206" t="str">
            <v>優愛菜</v>
          </cell>
          <cell r="E6206" t="str">
            <v>何新上</v>
          </cell>
          <cell r="F6206" t="str">
            <v>KG</v>
          </cell>
          <cell r="H6206" t="str">
            <v>臺灣有機農產品</v>
          </cell>
          <cell r="I6206" t="str">
            <v>1-004-100385</v>
          </cell>
        </row>
        <row r="6207">
          <cell r="B6207" t="str">
            <v>優愛菜</v>
          </cell>
          <cell r="E6207" t="str">
            <v>張銘輝</v>
          </cell>
          <cell r="F6207" t="str">
            <v>KG</v>
          </cell>
          <cell r="H6207" t="str">
            <v>臺灣有機農產品</v>
          </cell>
          <cell r="I6207" t="str">
            <v>1-005-010180</v>
          </cell>
        </row>
        <row r="6208">
          <cell r="B6208" t="str">
            <v>優愛菜</v>
          </cell>
          <cell r="E6208" t="str">
            <v>廣福農場</v>
          </cell>
          <cell r="F6208" t="str">
            <v>KG</v>
          </cell>
          <cell r="H6208" t="str">
            <v>臺灣有機農產品</v>
          </cell>
          <cell r="I6208" t="str">
            <v>1-009-110311</v>
          </cell>
        </row>
        <row r="6209">
          <cell r="B6209" t="str">
            <v>蝦米600G</v>
          </cell>
          <cell r="C6209" t="str">
            <v>祥淳實業</v>
          </cell>
          <cell r="E6209" t="str">
            <v>全國</v>
          </cell>
          <cell r="F6209" t="str">
            <v>包</v>
          </cell>
        </row>
        <row r="6210">
          <cell r="B6210" t="str">
            <v>蝦殼</v>
          </cell>
          <cell r="E6210" t="str">
            <v>定翔</v>
          </cell>
          <cell r="F6210" t="str">
            <v>KG</v>
          </cell>
        </row>
        <row r="6211">
          <cell r="B6211" t="str">
            <v>黑胡椒粉35G</v>
          </cell>
          <cell r="D6211" t="str">
            <v>35g/罐</v>
          </cell>
          <cell r="E6211" t="str">
            <v>現購王哥</v>
          </cell>
          <cell r="F6211" t="str">
            <v>罐</v>
          </cell>
        </row>
        <row r="6212">
          <cell r="B6212" t="str">
            <v>N統一四季醬油</v>
          </cell>
          <cell r="C6212" t="str">
            <v>統一企業股份有限公司</v>
          </cell>
          <cell r="D6212" t="str">
            <v>1.6L/瓶</v>
          </cell>
          <cell r="E6212" t="str">
            <v>定翔</v>
          </cell>
          <cell r="F6212" t="str">
            <v>瓶</v>
          </cell>
        </row>
        <row r="6213">
          <cell r="B6213" t="str">
            <v>烹大師(干貝</v>
          </cell>
          <cell r="C6213" t="str">
            <v>台灣味之素股份有限公司</v>
          </cell>
          <cell r="D6213" t="str">
            <v>500G/盒</v>
          </cell>
          <cell r="E6213" t="str">
            <v>定翔</v>
          </cell>
          <cell r="F6213" t="str">
            <v>盒</v>
          </cell>
        </row>
        <row r="6214">
          <cell r="B6214" t="str">
            <v>N蛋黃酥(芋泥</v>
          </cell>
          <cell r="C6214" t="str">
            <v>生楓西點麵包店</v>
          </cell>
          <cell r="E6214" t="str">
            <v>生楓</v>
          </cell>
          <cell r="F6214" t="str">
            <v>個</v>
          </cell>
        </row>
        <row r="6215">
          <cell r="B6215" t="str">
            <v>愛之味菜心170G</v>
          </cell>
          <cell r="C6215" t="str">
            <v>愛之味股份有限公司</v>
          </cell>
          <cell r="E6215" t="str">
            <v>定翔</v>
          </cell>
          <cell r="F6215" t="str">
            <v>罐</v>
          </cell>
        </row>
        <row r="6216">
          <cell r="B6216" t="str">
            <v>玉米粉</v>
          </cell>
          <cell r="E6216" t="str">
            <v>定翔</v>
          </cell>
          <cell r="F6216" t="str">
            <v>KG</v>
          </cell>
        </row>
        <row r="6217">
          <cell r="B6217" t="str">
            <v>阿華田</v>
          </cell>
          <cell r="C6217" t="str">
            <v>欣臨企業股份有限公司</v>
          </cell>
          <cell r="E6217" t="str">
            <v>現購王哥</v>
          </cell>
          <cell r="F6217" t="str">
            <v>KG</v>
          </cell>
        </row>
        <row r="6218">
          <cell r="B6218" t="str">
            <v>蝦米(仁</v>
          </cell>
          <cell r="C6218" t="str">
            <v>定翔</v>
          </cell>
          <cell r="E6218" t="str">
            <v>公司庫存</v>
          </cell>
          <cell r="F6218" t="str">
            <v>KG</v>
          </cell>
        </row>
        <row r="6219">
          <cell r="B6219" t="str">
            <v>蝦米(大</v>
          </cell>
          <cell r="C6219" t="str">
            <v>定翔</v>
          </cell>
          <cell r="E6219" t="str">
            <v>定翔</v>
          </cell>
          <cell r="F6219" t="str">
            <v>KG</v>
          </cell>
        </row>
        <row r="6220">
          <cell r="B6220" t="str">
            <v>蝦米(3A</v>
          </cell>
          <cell r="E6220" t="str">
            <v>定翔</v>
          </cell>
          <cell r="F6220" t="str">
            <v>KG</v>
          </cell>
        </row>
        <row r="6221">
          <cell r="B6221" t="str">
            <v>蝦皮</v>
          </cell>
          <cell r="C6221" t="str">
            <v>定翔</v>
          </cell>
          <cell r="E6221" t="str">
            <v>公司庫存</v>
          </cell>
          <cell r="F6221" t="str">
            <v>KG</v>
          </cell>
        </row>
        <row r="6222">
          <cell r="B6222" t="str">
            <v>蝦皮600G</v>
          </cell>
          <cell r="C6222" t="str">
            <v>祥淳實業</v>
          </cell>
          <cell r="E6222" t="str">
            <v>全國</v>
          </cell>
          <cell r="F6222" t="str">
            <v>包</v>
          </cell>
        </row>
        <row r="6223">
          <cell r="B6223" t="str">
            <v>乾香菇(大</v>
          </cell>
          <cell r="E6223" t="str">
            <v>定翔</v>
          </cell>
          <cell r="F6223" t="str">
            <v>KG</v>
          </cell>
        </row>
        <row r="6224">
          <cell r="B6224" t="str">
            <v>乾香菇(大</v>
          </cell>
          <cell r="E6224" t="str">
            <v>永芳</v>
          </cell>
          <cell r="F6224" t="str">
            <v>KG</v>
          </cell>
        </row>
        <row r="6225">
          <cell r="B6225" t="str">
            <v>乾香菇</v>
          </cell>
          <cell r="D6225" t="str">
            <v>100G/921日曬</v>
          </cell>
          <cell r="E6225" t="str">
            <v>綠采</v>
          </cell>
          <cell r="F6225" t="str">
            <v>包</v>
          </cell>
        </row>
        <row r="6226">
          <cell r="B6226" t="str">
            <v>N乾香菇120G</v>
          </cell>
          <cell r="D6226" t="str">
            <v>120G</v>
          </cell>
          <cell r="E6226" t="str">
            <v>宇佃興</v>
          </cell>
          <cell r="F6226" t="str">
            <v>包</v>
          </cell>
        </row>
        <row r="6227">
          <cell r="B6227" t="str">
            <v>乾香菇100G</v>
          </cell>
          <cell r="E6227" t="str">
            <v>宇佃興</v>
          </cell>
          <cell r="F6227" t="str">
            <v>包</v>
          </cell>
        </row>
        <row r="6228">
          <cell r="B6228" t="str">
            <v>乾香菇(特大</v>
          </cell>
          <cell r="D6228" t="str">
            <v/>
          </cell>
          <cell r="E6228" t="str">
            <v>定翔</v>
          </cell>
          <cell r="F6228" t="str">
            <v>KG</v>
          </cell>
        </row>
        <row r="6229">
          <cell r="B6229" t="str">
            <v>乾香菇</v>
          </cell>
          <cell r="D6229" t="str">
            <v>小</v>
          </cell>
          <cell r="E6229" t="str">
            <v>公司庫存</v>
          </cell>
          <cell r="F6229" t="str">
            <v>KG</v>
          </cell>
        </row>
        <row r="6230">
          <cell r="B6230" t="str">
            <v>乾香菇(中</v>
          </cell>
          <cell r="E6230" t="str">
            <v>定翔</v>
          </cell>
          <cell r="F6230" t="str">
            <v>KG</v>
          </cell>
        </row>
        <row r="6231">
          <cell r="B6231" t="str">
            <v>乾巴西蘑菇</v>
          </cell>
          <cell r="E6231" t="str">
            <v>定翔</v>
          </cell>
          <cell r="F6231" t="str">
            <v>KG</v>
          </cell>
        </row>
        <row r="6232">
          <cell r="B6232" t="str">
            <v>乾香菇(本省;優</v>
          </cell>
          <cell r="C6232" t="str">
            <v>家和興商行</v>
          </cell>
          <cell r="D6232" t="str">
            <v>小</v>
          </cell>
          <cell r="E6232" t="str">
            <v>定翔</v>
          </cell>
          <cell r="F6232" t="str">
            <v>KG</v>
          </cell>
        </row>
        <row r="6233">
          <cell r="B6233" t="str">
            <v>乾香菇</v>
          </cell>
          <cell r="D6233" t="str">
            <v>小</v>
          </cell>
          <cell r="E6233" t="str">
            <v>永芳</v>
          </cell>
          <cell r="F6233" t="str">
            <v>KG</v>
          </cell>
        </row>
        <row r="6234">
          <cell r="B6234" t="str">
            <v>乾香菇絲</v>
          </cell>
          <cell r="C6234" t="str">
            <v>定翔</v>
          </cell>
          <cell r="E6234" t="str">
            <v>公司庫存</v>
          </cell>
          <cell r="F6234" t="str">
            <v>KG</v>
          </cell>
        </row>
        <row r="6235">
          <cell r="B6235" t="str">
            <v>金針</v>
          </cell>
          <cell r="E6235" t="str">
            <v>定翔</v>
          </cell>
          <cell r="F6235" t="str">
            <v>KG</v>
          </cell>
        </row>
        <row r="6236">
          <cell r="B6236" t="str">
            <v>雪針</v>
          </cell>
          <cell r="E6236" t="str">
            <v>定翔</v>
          </cell>
          <cell r="F6236" t="str">
            <v>KG</v>
          </cell>
        </row>
        <row r="6237">
          <cell r="B6237" t="str">
            <v>金針</v>
          </cell>
          <cell r="C6237" t="str">
            <v>家和香菇</v>
          </cell>
          <cell r="E6237" t="str">
            <v>全國</v>
          </cell>
          <cell r="F6237" t="str">
            <v>KG</v>
          </cell>
        </row>
        <row r="6238">
          <cell r="B6238" t="str">
            <v>青金針</v>
          </cell>
          <cell r="D6238" t="str">
            <v>生鮮</v>
          </cell>
          <cell r="E6238" t="str">
            <v>現購雨宸</v>
          </cell>
          <cell r="F6238" t="str">
            <v>KG</v>
          </cell>
        </row>
        <row r="6239">
          <cell r="B6239" t="str">
            <v>金針</v>
          </cell>
          <cell r="E6239" t="str">
            <v>永芳</v>
          </cell>
          <cell r="F6239" t="str">
            <v>KG</v>
          </cell>
        </row>
        <row r="6240">
          <cell r="B6240" t="str">
            <v>金針(台灣</v>
          </cell>
          <cell r="E6240" t="str">
            <v>定翔</v>
          </cell>
          <cell r="F6240" t="str">
            <v>KG</v>
          </cell>
        </row>
        <row r="6241">
          <cell r="B6241" t="str">
            <v>金針</v>
          </cell>
          <cell r="D6241" t="str">
            <v>80G/炭焙</v>
          </cell>
          <cell r="E6241" t="str">
            <v>宇佃興</v>
          </cell>
          <cell r="F6241" t="str">
            <v>包</v>
          </cell>
        </row>
        <row r="6242">
          <cell r="B6242" t="str">
            <v>乾海帶芽</v>
          </cell>
          <cell r="E6242" t="str">
            <v>公司庫存</v>
          </cell>
          <cell r="F6242" t="str">
            <v>KG</v>
          </cell>
        </row>
        <row r="6243">
          <cell r="B6243" t="str">
            <v>N乾豆捲</v>
          </cell>
          <cell r="E6243" t="str">
            <v>永芳</v>
          </cell>
          <cell r="F6243" t="str">
            <v>KG</v>
          </cell>
        </row>
        <row r="6244">
          <cell r="B6244" t="str">
            <v>海帶芽料理包</v>
          </cell>
          <cell r="D6244" t="str">
            <v>135G/包</v>
          </cell>
          <cell r="E6244" t="str">
            <v>定翔</v>
          </cell>
          <cell r="F6244" t="str">
            <v>包</v>
          </cell>
        </row>
        <row r="6245">
          <cell r="B6245" t="str">
            <v>乾海珊瑚草</v>
          </cell>
          <cell r="E6245" t="str">
            <v>定翔</v>
          </cell>
          <cell r="F6245" t="str">
            <v>KG</v>
          </cell>
        </row>
        <row r="6246">
          <cell r="B6246" t="str">
            <v>乾海帶芽600G</v>
          </cell>
          <cell r="C6246" t="str">
            <v>源樂實業</v>
          </cell>
          <cell r="E6246" t="str">
            <v>全國</v>
          </cell>
          <cell r="F6246" t="str">
            <v>包</v>
          </cell>
        </row>
        <row r="6247">
          <cell r="B6247" t="str">
            <v>紫菜100G</v>
          </cell>
          <cell r="D6247" t="str">
            <v>超農實業</v>
          </cell>
          <cell r="E6247" t="str">
            <v>定翔</v>
          </cell>
          <cell r="F6247" t="str">
            <v>包</v>
          </cell>
        </row>
        <row r="6248">
          <cell r="B6248" t="str">
            <v>紫菜150G</v>
          </cell>
          <cell r="E6248" t="str">
            <v>永芳</v>
          </cell>
          <cell r="F6248" t="str">
            <v>包</v>
          </cell>
        </row>
        <row r="6249">
          <cell r="B6249" t="str">
            <v>N紫菜65G</v>
          </cell>
          <cell r="D6249" t="str">
            <v>65G</v>
          </cell>
          <cell r="E6249" t="str">
            <v>宇佃興</v>
          </cell>
          <cell r="F6249" t="str">
            <v>包</v>
          </cell>
        </row>
        <row r="6250">
          <cell r="B6250" t="str">
            <v>乾魷魚</v>
          </cell>
          <cell r="E6250" t="str">
            <v>定翔</v>
          </cell>
          <cell r="F6250" t="str">
            <v>KG</v>
          </cell>
        </row>
        <row r="6251">
          <cell r="B6251" t="str">
            <v>乾魷魚絲</v>
          </cell>
          <cell r="C6251" t="str">
            <v>祥淳實業</v>
          </cell>
          <cell r="E6251" t="str">
            <v>全國</v>
          </cell>
          <cell r="F6251" t="str">
            <v>KG</v>
          </cell>
        </row>
        <row r="6252">
          <cell r="B6252" t="str">
            <v>N酸黃瓜條</v>
          </cell>
          <cell r="D6252" t="str">
            <v>840G</v>
          </cell>
          <cell r="E6252" t="str">
            <v>定翔</v>
          </cell>
          <cell r="F6252" t="str">
            <v>罐</v>
          </cell>
        </row>
        <row r="6253">
          <cell r="B6253" t="str">
            <v>乾魷魚絲</v>
          </cell>
          <cell r="E6253" t="str">
            <v>定翔</v>
          </cell>
          <cell r="F6253" t="str">
            <v>KG</v>
          </cell>
        </row>
        <row r="6254">
          <cell r="B6254" t="str">
            <v>桶筍絲</v>
          </cell>
          <cell r="C6254" t="str">
            <v>荃珍農產行</v>
          </cell>
          <cell r="E6254" t="str">
            <v>荃珍</v>
          </cell>
          <cell r="F6254" t="str">
            <v>KG</v>
          </cell>
        </row>
        <row r="6255">
          <cell r="B6255" t="str">
            <v>桶筍片</v>
          </cell>
          <cell r="C6255" t="str">
            <v>荃珍農產行</v>
          </cell>
          <cell r="E6255" t="str">
            <v>荃珍</v>
          </cell>
          <cell r="F6255" t="str">
            <v>KG</v>
          </cell>
        </row>
        <row r="6256">
          <cell r="B6256" t="str">
            <v>桶筍丁</v>
          </cell>
          <cell r="C6256" t="str">
            <v>荃珍農產行</v>
          </cell>
          <cell r="E6256" t="str">
            <v>荃珍</v>
          </cell>
          <cell r="F6256" t="str">
            <v>KG</v>
          </cell>
        </row>
        <row r="6257">
          <cell r="B6257" t="str">
            <v>桶筍</v>
          </cell>
          <cell r="C6257" t="str">
            <v>荃珍農產行</v>
          </cell>
          <cell r="E6257" t="str">
            <v>荃珍</v>
          </cell>
          <cell r="F6257" t="str">
            <v>KG</v>
          </cell>
        </row>
        <row r="6258">
          <cell r="B6258" t="str">
            <v>桶筍12K</v>
          </cell>
          <cell r="C6258" t="str">
            <v>荃珍農產行</v>
          </cell>
          <cell r="E6258" t="str">
            <v>荃珍</v>
          </cell>
          <cell r="F6258" t="str">
            <v>桶</v>
          </cell>
        </row>
        <row r="6259">
          <cell r="B6259" t="str">
            <v>桶筍</v>
          </cell>
          <cell r="E6259" t="str">
            <v>英鼎</v>
          </cell>
          <cell r="F6259" t="str">
            <v>KG</v>
          </cell>
        </row>
        <row r="6260">
          <cell r="B6260" t="str">
            <v>脆筍絲</v>
          </cell>
          <cell r="C6260" t="str">
            <v>品碩豐食品行</v>
          </cell>
          <cell r="D6260" t="str">
            <v>3K/包</v>
          </cell>
          <cell r="E6260" t="str">
            <v>品碩豐</v>
          </cell>
          <cell r="F6260" t="str">
            <v>KG</v>
          </cell>
        </row>
        <row r="6261">
          <cell r="B6261" t="str">
            <v>脆筍片</v>
          </cell>
          <cell r="C6261" t="str">
            <v>品碩豐食品行</v>
          </cell>
          <cell r="D6261" t="str">
            <v>3K/包</v>
          </cell>
          <cell r="E6261" t="str">
            <v>品碩豐</v>
          </cell>
          <cell r="F6261" t="str">
            <v>KG</v>
          </cell>
        </row>
        <row r="6262">
          <cell r="B6262" t="str">
            <v>脆筍絲12K(散</v>
          </cell>
          <cell r="D6262" t="str">
            <v>12KG</v>
          </cell>
          <cell r="E6262" t="str">
            <v>永芳</v>
          </cell>
          <cell r="F6262" t="str">
            <v>件</v>
          </cell>
        </row>
        <row r="6263">
          <cell r="B6263" t="str">
            <v>辣筍3K</v>
          </cell>
          <cell r="D6263" t="str">
            <v>4入/件</v>
          </cell>
          <cell r="E6263" t="str">
            <v>定翔</v>
          </cell>
          <cell r="F6263" t="str">
            <v>包</v>
          </cell>
        </row>
        <row r="6264">
          <cell r="B6264" t="str">
            <v>玉筍條3K</v>
          </cell>
          <cell r="C6264" t="str">
            <v>品碩豐食品行</v>
          </cell>
          <cell r="E6264" t="str">
            <v>品碩豐</v>
          </cell>
          <cell r="F6264" t="str">
            <v>包</v>
          </cell>
        </row>
        <row r="6265">
          <cell r="B6265" t="str">
            <v>乾筍干</v>
          </cell>
          <cell r="E6265" t="str">
            <v>英鼎</v>
          </cell>
          <cell r="F6265" t="str">
            <v>KG</v>
          </cell>
        </row>
        <row r="6266">
          <cell r="B6266" t="str">
            <v>香筍300G</v>
          </cell>
          <cell r="C6266" t="str">
            <v>品碩豐食品行</v>
          </cell>
          <cell r="E6266" t="str">
            <v>品碩豐</v>
          </cell>
          <cell r="F6266" t="str">
            <v>包</v>
          </cell>
        </row>
        <row r="6267">
          <cell r="B6267" t="str">
            <v>筍干</v>
          </cell>
          <cell r="C6267" t="str">
            <v>品碩豐食品行</v>
          </cell>
          <cell r="E6267" t="str">
            <v>品碩豐</v>
          </cell>
          <cell r="F6267" t="str">
            <v>KG</v>
          </cell>
        </row>
        <row r="6268">
          <cell r="B6268" t="str">
            <v>乾筍片</v>
          </cell>
          <cell r="E6268" t="str">
            <v>英鼎</v>
          </cell>
          <cell r="F6268" t="str">
            <v>KG</v>
          </cell>
        </row>
        <row r="6269">
          <cell r="B6269" t="str">
            <v>筍干12K(散</v>
          </cell>
          <cell r="D6269" t="str">
            <v>12K</v>
          </cell>
          <cell r="E6269" t="str">
            <v>永芳</v>
          </cell>
          <cell r="F6269" t="str">
            <v>件</v>
          </cell>
        </row>
        <row r="6270">
          <cell r="B6270" t="str">
            <v>榨菜絲3K</v>
          </cell>
          <cell r="C6270" t="str">
            <v>品碩豐食品行</v>
          </cell>
          <cell r="E6270" t="str">
            <v>品碩豐</v>
          </cell>
          <cell r="F6270" t="str">
            <v>包</v>
          </cell>
        </row>
        <row r="6271">
          <cell r="B6271" t="str">
            <v>乾筍干(大</v>
          </cell>
          <cell r="E6271" t="str">
            <v>英鼎</v>
          </cell>
          <cell r="F6271" t="str">
            <v>KG</v>
          </cell>
        </row>
        <row r="6272">
          <cell r="B6272" t="str">
            <v>榨菜500G</v>
          </cell>
          <cell r="D6272" t="str">
            <v>500G</v>
          </cell>
          <cell r="E6272" t="str">
            <v>宇佃興</v>
          </cell>
          <cell r="F6272" t="str">
            <v>包</v>
          </cell>
        </row>
        <row r="6273">
          <cell r="B6273" t="str">
            <v>榨菜絲250G</v>
          </cell>
          <cell r="E6273" t="str">
            <v>定翔</v>
          </cell>
          <cell r="F6273" t="str">
            <v>包</v>
          </cell>
        </row>
        <row r="6274">
          <cell r="B6274" t="str">
            <v>榨菜粒2.5K</v>
          </cell>
          <cell r="E6274" t="str">
            <v>定翔</v>
          </cell>
          <cell r="F6274" t="str">
            <v>包</v>
          </cell>
        </row>
        <row r="6275">
          <cell r="B6275" t="str">
            <v>榨菜絲(辣</v>
          </cell>
          <cell r="E6275" t="str">
            <v>定翔</v>
          </cell>
          <cell r="F6275" t="str">
            <v>KG</v>
          </cell>
        </row>
        <row r="6276">
          <cell r="B6276" t="str">
            <v>N酸黃瓜(碎</v>
          </cell>
          <cell r="D6276" t="str">
            <v>720G/罐</v>
          </cell>
          <cell r="E6276" t="str">
            <v>定翔</v>
          </cell>
          <cell r="F6276" t="str">
            <v>罐</v>
          </cell>
        </row>
        <row r="6277">
          <cell r="B6277" t="str">
            <v>榨菜粒250G</v>
          </cell>
          <cell r="E6277" t="str">
            <v>定翔</v>
          </cell>
          <cell r="F6277" t="str">
            <v>包</v>
          </cell>
        </row>
        <row r="6278">
          <cell r="B6278" t="str">
            <v>榨菜絲</v>
          </cell>
          <cell r="C6278" t="str">
            <v>品碩豐食品行</v>
          </cell>
          <cell r="E6278" t="str">
            <v>品碩豐</v>
          </cell>
          <cell r="F6278" t="str">
            <v>KG</v>
          </cell>
        </row>
        <row r="6279">
          <cell r="B6279" t="str">
            <v>涼筍</v>
          </cell>
          <cell r="E6279" t="str">
            <v>英鼎</v>
          </cell>
          <cell r="F6279" t="str">
            <v>包</v>
          </cell>
        </row>
        <row r="6280">
          <cell r="B6280" t="str">
            <v>榨菜絲12K(散</v>
          </cell>
          <cell r="D6280" t="str">
            <v>12K/箱</v>
          </cell>
          <cell r="E6280" t="str">
            <v>永芳</v>
          </cell>
          <cell r="F6280" t="str">
            <v>箱</v>
          </cell>
        </row>
        <row r="6281">
          <cell r="B6281" t="str">
            <v>榨菜絲(淡</v>
          </cell>
          <cell r="D6281" t="str">
            <v>包/2.5KG</v>
          </cell>
          <cell r="E6281" t="str">
            <v>定翔</v>
          </cell>
          <cell r="F6281" t="str">
            <v>包</v>
          </cell>
        </row>
        <row r="6282">
          <cell r="B6282" t="str">
            <v>N梅干菜(散</v>
          </cell>
          <cell r="C6282" t="str">
            <v>蔡款</v>
          </cell>
          <cell r="E6282" t="str">
            <v>全國</v>
          </cell>
          <cell r="F6282" t="str">
            <v>KG</v>
          </cell>
        </row>
        <row r="6283">
          <cell r="B6283" t="str">
            <v>梅干菜(整粒</v>
          </cell>
          <cell r="E6283" t="str">
            <v>定翔</v>
          </cell>
          <cell r="F6283" t="str">
            <v>KG</v>
          </cell>
        </row>
        <row r="6284">
          <cell r="B6284" t="str">
            <v>菜豆干</v>
          </cell>
          <cell r="E6284" t="str">
            <v>定翔</v>
          </cell>
          <cell r="F6284" t="str">
            <v>KG</v>
          </cell>
        </row>
        <row r="6285">
          <cell r="B6285" t="str">
            <v>N梅干菜300G</v>
          </cell>
          <cell r="E6285" t="str">
            <v>定翔</v>
          </cell>
          <cell r="F6285" t="str">
            <v>KG</v>
          </cell>
        </row>
        <row r="6286">
          <cell r="B6286" t="str">
            <v>福菜(阿煥伯</v>
          </cell>
          <cell r="D6286" t="str">
            <v>500G(美之味</v>
          </cell>
          <cell r="E6286" t="str">
            <v>台北一市</v>
          </cell>
          <cell r="F6286" t="str">
            <v>KG</v>
          </cell>
        </row>
        <row r="6287">
          <cell r="B6287" t="str">
            <v>福菜(阿煥伯</v>
          </cell>
          <cell r="E6287" t="str">
            <v>現購王哥</v>
          </cell>
          <cell r="F6287" t="str">
            <v>包</v>
          </cell>
        </row>
        <row r="6288">
          <cell r="B6288" t="str">
            <v>朴菜(切</v>
          </cell>
          <cell r="E6288" t="str">
            <v>定翔</v>
          </cell>
          <cell r="F6288" t="str">
            <v>KG</v>
          </cell>
        </row>
        <row r="6289">
          <cell r="B6289" t="str">
            <v>蝦醬</v>
          </cell>
          <cell r="E6289" t="str">
            <v>現購王哥</v>
          </cell>
          <cell r="F6289" t="str">
            <v>瓶</v>
          </cell>
        </row>
        <row r="6290">
          <cell r="B6290" t="str">
            <v>朴菜1.8K</v>
          </cell>
          <cell r="C6290" t="str">
            <v>品碩豐食品行</v>
          </cell>
          <cell r="E6290" t="str">
            <v>品碩豐</v>
          </cell>
          <cell r="F6290" t="str">
            <v>包</v>
          </cell>
        </row>
        <row r="6291">
          <cell r="B6291" t="str">
            <v>朴菜</v>
          </cell>
          <cell r="E6291" t="str">
            <v>永芳</v>
          </cell>
          <cell r="F6291" t="str">
            <v>KG</v>
          </cell>
        </row>
        <row r="6292">
          <cell r="B6292" t="str">
            <v>朴菜400G</v>
          </cell>
          <cell r="E6292" t="str">
            <v>定翔</v>
          </cell>
          <cell r="F6292" t="str">
            <v>包</v>
          </cell>
        </row>
        <row r="6293">
          <cell r="B6293" t="str">
            <v>冬菜3K</v>
          </cell>
          <cell r="C6293" t="str">
            <v>瑞津實業社</v>
          </cell>
          <cell r="D6293" t="str">
            <v>桶/3KG</v>
          </cell>
          <cell r="E6293" t="str">
            <v>全國</v>
          </cell>
          <cell r="F6293" t="str">
            <v>桶</v>
          </cell>
        </row>
        <row r="6294">
          <cell r="B6294" t="str">
            <v>冬菜225G</v>
          </cell>
          <cell r="C6294" t="str">
            <v>瑞津實業社</v>
          </cell>
          <cell r="D6294" t="str">
            <v>罐/225G</v>
          </cell>
          <cell r="E6294" t="str">
            <v>全國</v>
          </cell>
          <cell r="F6294" t="str">
            <v>罐</v>
          </cell>
        </row>
        <row r="6295">
          <cell r="B6295" t="str">
            <v>碎脯</v>
          </cell>
          <cell r="C6295" t="str">
            <v>品碩豐食品行</v>
          </cell>
          <cell r="E6295" t="str">
            <v>品碩豐</v>
          </cell>
          <cell r="F6295" t="str">
            <v>KG</v>
          </cell>
        </row>
        <row r="6296">
          <cell r="B6296" t="str">
            <v>碎脯(協</v>
          </cell>
          <cell r="E6296" t="str">
            <v>永芳</v>
          </cell>
          <cell r="F6296" t="str">
            <v>KG</v>
          </cell>
        </row>
        <row r="6297">
          <cell r="B6297" t="str">
            <v>手切脯</v>
          </cell>
          <cell r="E6297" t="str">
            <v>永芳</v>
          </cell>
          <cell r="F6297" t="str">
            <v>KG</v>
          </cell>
        </row>
        <row r="6298">
          <cell r="B6298" t="str">
            <v>脆筍絲3K</v>
          </cell>
          <cell r="C6298" t="str">
            <v>品碩豐食品行</v>
          </cell>
          <cell r="D6298" t="str">
            <v>12K/件</v>
          </cell>
          <cell r="E6298" t="str">
            <v>品碩豐</v>
          </cell>
          <cell r="F6298" t="str">
            <v>包</v>
          </cell>
        </row>
        <row r="6299">
          <cell r="B6299" t="str">
            <v>黑芝麻</v>
          </cell>
          <cell r="E6299" t="str">
            <v>永芳</v>
          </cell>
          <cell r="F6299" t="str">
            <v>KG</v>
          </cell>
        </row>
        <row r="6300">
          <cell r="B6300" t="str">
            <v>白芝麻</v>
          </cell>
          <cell r="E6300" t="str">
            <v>永芳</v>
          </cell>
          <cell r="F6300" t="str">
            <v>KG</v>
          </cell>
        </row>
        <row r="6301">
          <cell r="B6301" t="str">
            <v>白芝麻(密封包</v>
          </cell>
          <cell r="D6301" t="str">
            <v>500G/包</v>
          </cell>
          <cell r="E6301" t="str">
            <v>永芳</v>
          </cell>
          <cell r="F6301" t="str">
            <v>包</v>
          </cell>
        </row>
        <row r="6302">
          <cell r="B6302" t="str">
            <v>黑芝麻(密封包</v>
          </cell>
          <cell r="D6302" t="str">
            <v>500G/包</v>
          </cell>
          <cell r="E6302" t="str">
            <v>永芳</v>
          </cell>
          <cell r="F6302" t="str">
            <v>包</v>
          </cell>
        </row>
        <row r="6303">
          <cell r="B6303" t="str">
            <v>蒜花生(密封包</v>
          </cell>
          <cell r="D6303" t="str">
            <v>600G/包</v>
          </cell>
          <cell r="E6303" t="str">
            <v>永芳</v>
          </cell>
          <cell r="F6303" t="str">
            <v>包</v>
          </cell>
        </row>
        <row r="6304">
          <cell r="B6304" t="str">
            <v>白芝麻(熟</v>
          </cell>
          <cell r="D6304" t="str">
            <v>180G/無糖</v>
          </cell>
          <cell r="E6304" t="str">
            <v>宇佃興</v>
          </cell>
          <cell r="F6304" t="str">
            <v>包</v>
          </cell>
        </row>
        <row r="6305">
          <cell r="B6305" t="str">
            <v>黑芝麻(熟</v>
          </cell>
          <cell r="D6305" t="str">
            <v>180G/無糖</v>
          </cell>
          <cell r="E6305" t="str">
            <v>宇佃興</v>
          </cell>
          <cell r="F6305" t="str">
            <v>包</v>
          </cell>
        </row>
        <row r="6306">
          <cell r="B6306" t="str">
            <v>胡椒粉600G(飛</v>
          </cell>
          <cell r="C6306" t="str">
            <v>濟生股份有限公司</v>
          </cell>
          <cell r="D6306" t="str">
            <v>飛馬600G</v>
          </cell>
          <cell r="E6306" t="str">
            <v>羿淳</v>
          </cell>
          <cell r="F6306" t="str">
            <v>盒</v>
          </cell>
        </row>
        <row r="6307">
          <cell r="B6307" t="str">
            <v>香草粉</v>
          </cell>
          <cell r="D6307" t="str">
            <v>100G</v>
          </cell>
          <cell r="E6307" t="str">
            <v>定翔</v>
          </cell>
          <cell r="F6307" t="str">
            <v>包</v>
          </cell>
        </row>
        <row r="6308">
          <cell r="B6308" t="str">
            <v>黑胡椒粉600G</v>
          </cell>
          <cell r="E6308" t="str">
            <v>定翔</v>
          </cell>
          <cell r="F6308" t="str">
            <v>包</v>
          </cell>
        </row>
        <row r="6309">
          <cell r="B6309" t="str">
            <v>味噌</v>
          </cell>
          <cell r="C6309" t="str">
            <v>十全特好食品股份有限公司</v>
          </cell>
          <cell r="E6309" t="str">
            <v>羿淳</v>
          </cell>
          <cell r="F6309" t="str">
            <v>KG</v>
          </cell>
        </row>
        <row r="6310">
          <cell r="B6310" t="str">
            <v>工研味噌9K(粗</v>
          </cell>
          <cell r="C6310" t="str">
            <v>大安工研食品工廠股份有限公司</v>
          </cell>
          <cell r="D6310" t="str">
            <v>箱/9KG</v>
          </cell>
          <cell r="E6310" t="str">
            <v>定翔</v>
          </cell>
          <cell r="F6310" t="str">
            <v>箱</v>
          </cell>
        </row>
        <row r="6311">
          <cell r="B6311" t="str">
            <v>日本細味噌500G</v>
          </cell>
          <cell r="D6311" t="str">
            <v>盒/500g</v>
          </cell>
          <cell r="E6311" t="str">
            <v>定翔</v>
          </cell>
          <cell r="F6311" t="str">
            <v>盒</v>
          </cell>
        </row>
        <row r="6312">
          <cell r="B6312" t="str">
            <v>百里香粉190G</v>
          </cell>
          <cell r="E6312" t="str">
            <v>定翔</v>
          </cell>
          <cell r="F6312" t="str">
            <v>罐</v>
          </cell>
        </row>
        <row r="6313">
          <cell r="B6313" t="str">
            <v>味噌3K(粗</v>
          </cell>
          <cell r="E6313" t="str">
            <v>永芳</v>
          </cell>
          <cell r="F6313" t="str">
            <v>箱</v>
          </cell>
        </row>
        <row r="6314">
          <cell r="B6314" t="str">
            <v>味噌9K(粗</v>
          </cell>
          <cell r="D6314" t="str">
            <v>9K/箱</v>
          </cell>
          <cell r="E6314" t="str">
            <v>永芳</v>
          </cell>
          <cell r="F6314" t="str">
            <v>箱</v>
          </cell>
        </row>
        <row r="6315">
          <cell r="B6315" t="str">
            <v>韓式辣醬</v>
          </cell>
          <cell r="E6315" t="str">
            <v>現購王哥</v>
          </cell>
          <cell r="F6315" t="str">
            <v>盒</v>
          </cell>
        </row>
        <row r="6316">
          <cell r="B6316" t="str">
            <v>工研味噌3K</v>
          </cell>
          <cell r="C6316" t="str">
            <v>大安工研食品工廠股份有限公司</v>
          </cell>
          <cell r="E6316" t="str">
            <v>定翔</v>
          </cell>
          <cell r="F6316" t="str">
            <v>箱</v>
          </cell>
        </row>
        <row r="6317">
          <cell r="B6317" t="str">
            <v>鹽1K</v>
          </cell>
          <cell r="C6317" t="str">
            <v>台鹽</v>
          </cell>
          <cell r="D6317" t="str">
            <v>24入/件</v>
          </cell>
          <cell r="E6317" t="str">
            <v>日陞</v>
          </cell>
          <cell r="F6317" t="str">
            <v>包</v>
          </cell>
        </row>
        <row r="6318">
          <cell r="B6318" t="str">
            <v>鹽25K(散</v>
          </cell>
          <cell r="D6318" t="str">
            <v>件/25KG</v>
          </cell>
          <cell r="E6318" t="str">
            <v>公司庫存</v>
          </cell>
          <cell r="F6318" t="str">
            <v>件</v>
          </cell>
        </row>
        <row r="6319">
          <cell r="B6319" t="str">
            <v>十全味噌500G</v>
          </cell>
          <cell r="C6319" t="str">
            <v>十全特好食品股份有限公司</v>
          </cell>
          <cell r="E6319" t="str">
            <v>定翔</v>
          </cell>
          <cell r="F6319" t="str">
            <v>盒</v>
          </cell>
        </row>
        <row r="6320">
          <cell r="B6320" t="str">
            <v>味噌包(小</v>
          </cell>
          <cell r="D6320" t="str">
            <v>小包</v>
          </cell>
          <cell r="E6320" t="str">
            <v>定翔</v>
          </cell>
          <cell r="F6320" t="str">
            <v>包</v>
          </cell>
        </row>
        <row r="6321">
          <cell r="B6321" t="str">
            <v>味噌3K(細</v>
          </cell>
          <cell r="C6321" t="str">
            <v>十全特好食品股份有限公司</v>
          </cell>
          <cell r="E6321" t="str">
            <v>羿淳</v>
          </cell>
          <cell r="F6321" t="str">
            <v>箱</v>
          </cell>
        </row>
        <row r="6322">
          <cell r="B6322" t="str">
            <v>韓式泡菜185G</v>
          </cell>
          <cell r="E6322" t="str">
            <v>定翔</v>
          </cell>
          <cell r="F6322" t="str">
            <v>罐</v>
          </cell>
        </row>
        <row r="6323">
          <cell r="B6323" t="str">
            <v>N桂花釀600G</v>
          </cell>
          <cell r="E6323" t="str">
            <v>定翔</v>
          </cell>
          <cell r="F6323" t="str">
            <v>罐</v>
          </cell>
        </row>
        <row r="6324">
          <cell r="B6324" t="str">
            <v>味噌9K(細</v>
          </cell>
          <cell r="E6324" t="str">
            <v>永芳</v>
          </cell>
          <cell r="F6324" t="str">
            <v>箱</v>
          </cell>
        </row>
        <row r="6325">
          <cell r="B6325" t="str">
            <v>紅茶包600G(麥</v>
          </cell>
          <cell r="C6325" t="str">
            <v>明泰茶行</v>
          </cell>
          <cell r="D6325" t="str">
            <v>麥香600G</v>
          </cell>
          <cell r="E6325" t="str">
            <v>全國</v>
          </cell>
          <cell r="F6325" t="str">
            <v>包</v>
          </cell>
        </row>
        <row r="6326">
          <cell r="B6326" t="str">
            <v>N檸檬茶粉</v>
          </cell>
          <cell r="E6326" t="str">
            <v>德怡</v>
          </cell>
          <cell r="F6326" t="str">
            <v>KG</v>
          </cell>
        </row>
        <row r="6327">
          <cell r="B6327" t="str">
            <v>味全味精12K</v>
          </cell>
          <cell r="C6327" t="str">
            <v>味全食品工業股份有限公司</v>
          </cell>
          <cell r="D6327" t="str">
            <v>箱/12KG</v>
          </cell>
          <cell r="E6327" t="str">
            <v>豐輝</v>
          </cell>
          <cell r="F6327" t="str">
            <v>箱</v>
          </cell>
        </row>
        <row r="6328">
          <cell r="B6328" t="str">
            <v>味全味精1K</v>
          </cell>
          <cell r="C6328" t="str">
            <v>味全食品工業股份有限公司</v>
          </cell>
          <cell r="D6328" t="str">
            <v>包/1KG</v>
          </cell>
          <cell r="E6328" t="str">
            <v>豐輝</v>
          </cell>
          <cell r="F6328" t="str">
            <v>包</v>
          </cell>
        </row>
        <row r="6329">
          <cell r="B6329" t="str">
            <v>高鮮味精(味全</v>
          </cell>
          <cell r="C6329" t="str">
            <v>味全食品工業股份有限公司</v>
          </cell>
          <cell r="D6329" t="str">
            <v>1K/盒</v>
          </cell>
          <cell r="E6329" t="str">
            <v>豐輝</v>
          </cell>
          <cell r="F6329" t="str">
            <v>盒</v>
          </cell>
        </row>
        <row r="6330">
          <cell r="B6330" t="str">
            <v>味全味精</v>
          </cell>
          <cell r="C6330" t="str">
            <v>味全食品工業股份有限公司</v>
          </cell>
          <cell r="D6330" t="str">
            <v>件/12KG</v>
          </cell>
          <cell r="E6330" t="str">
            <v>豐輝</v>
          </cell>
          <cell r="F6330" t="str">
            <v>件</v>
          </cell>
        </row>
        <row r="6331">
          <cell r="B6331" t="str">
            <v>味全特級味精</v>
          </cell>
          <cell r="C6331" t="str">
            <v>味全食品工業股份有限公司</v>
          </cell>
          <cell r="E6331" t="str">
            <v>豐輝</v>
          </cell>
          <cell r="F6331" t="str">
            <v>件</v>
          </cell>
        </row>
        <row r="6332">
          <cell r="B6332" t="str">
            <v>昆布粉500G</v>
          </cell>
          <cell r="E6332" t="str">
            <v>定翔</v>
          </cell>
          <cell r="F6332" t="str">
            <v>盒</v>
          </cell>
        </row>
        <row r="6333">
          <cell r="B6333" t="str">
            <v>味王味精500G</v>
          </cell>
          <cell r="C6333" t="str">
            <v>味王股份有限公司</v>
          </cell>
          <cell r="E6333" t="str">
            <v>定翔</v>
          </cell>
          <cell r="F6333" t="str">
            <v>包</v>
          </cell>
        </row>
        <row r="6334">
          <cell r="B6334" t="str">
            <v>味精1K(味之素</v>
          </cell>
          <cell r="D6334" t="str">
            <v>箱/12入</v>
          </cell>
          <cell r="E6334" t="str">
            <v>永芳</v>
          </cell>
          <cell r="F6334" t="str">
            <v>盒</v>
          </cell>
        </row>
        <row r="6335">
          <cell r="B6335" t="str">
            <v>鰹魚精(工研</v>
          </cell>
          <cell r="C6335" t="str">
            <v>大安工研食品工廠股份有限公司</v>
          </cell>
          <cell r="E6335" t="str">
            <v>永芳</v>
          </cell>
          <cell r="F6335" t="str">
            <v>盒</v>
          </cell>
        </row>
        <row r="6336">
          <cell r="B6336" t="str">
            <v>工研海山醬</v>
          </cell>
          <cell r="C6336" t="str">
            <v>大安工研食品工廠股份有限公司</v>
          </cell>
          <cell r="E6336" t="str">
            <v>定翔</v>
          </cell>
          <cell r="F6336" t="str">
            <v>瓶</v>
          </cell>
        </row>
        <row r="6337">
          <cell r="B6337" t="str">
            <v>海苔醬250G</v>
          </cell>
          <cell r="D6337" t="str">
            <v>250G</v>
          </cell>
          <cell r="E6337" t="str">
            <v>宇佃興</v>
          </cell>
          <cell r="F6337" t="str">
            <v>罐</v>
          </cell>
        </row>
        <row r="6338">
          <cell r="B6338" t="str">
            <v>烹大師(鰹魚</v>
          </cell>
          <cell r="C6338" t="str">
            <v>台灣味之素股份有限公司</v>
          </cell>
          <cell r="D6338" t="str">
            <v>1KG/盒</v>
          </cell>
          <cell r="E6338" t="str">
            <v>永芳</v>
          </cell>
          <cell r="F6338" t="str">
            <v>盒</v>
          </cell>
        </row>
        <row r="6339">
          <cell r="B6339" t="str">
            <v>N沙茶醬3K(牛</v>
          </cell>
          <cell r="C6339" t="str">
            <v>好帝一食品有限公司</v>
          </cell>
          <cell r="D6339" t="str">
            <v>3K/6罐</v>
          </cell>
          <cell r="E6339" t="str">
            <v>同正</v>
          </cell>
          <cell r="F6339" t="str">
            <v>罐</v>
          </cell>
        </row>
        <row r="6340">
          <cell r="B6340" t="str">
            <v>沙茶醬737G(牛</v>
          </cell>
          <cell r="C6340" t="str">
            <v>好帝一食品有限公司</v>
          </cell>
          <cell r="D6340" t="str">
            <v>牛頭牌</v>
          </cell>
          <cell r="E6340" t="str">
            <v>定翔</v>
          </cell>
          <cell r="F6340" t="str">
            <v>罐</v>
          </cell>
        </row>
        <row r="6341">
          <cell r="B6341" t="str">
            <v>沙茶醬250G(牛</v>
          </cell>
          <cell r="C6341" t="str">
            <v>好帝一食品有限公司</v>
          </cell>
          <cell r="D6341" t="str">
            <v>牛頭牌</v>
          </cell>
          <cell r="E6341" t="str">
            <v>定翔</v>
          </cell>
          <cell r="F6341" t="str">
            <v>罐</v>
          </cell>
        </row>
        <row r="6342">
          <cell r="B6342" t="str">
            <v>沙茶醬125G(牛</v>
          </cell>
          <cell r="C6342" t="str">
            <v>好帝一食品有限公司</v>
          </cell>
          <cell r="D6342" t="str">
            <v>牛頭牌</v>
          </cell>
          <cell r="E6342" t="str">
            <v>定翔</v>
          </cell>
          <cell r="F6342" t="str">
            <v>罐</v>
          </cell>
        </row>
        <row r="6343">
          <cell r="B6343" t="str">
            <v>四物雞藥包</v>
          </cell>
          <cell r="E6343" t="str">
            <v>定翔</v>
          </cell>
          <cell r="F6343" t="str">
            <v>包</v>
          </cell>
        </row>
        <row r="6344">
          <cell r="B6344" t="str">
            <v>沙茶醬3K(牛</v>
          </cell>
          <cell r="C6344" t="str">
            <v>好帝一食品有限公司</v>
          </cell>
          <cell r="D6344" t="str">
            <v>3K/桶</v>
          </cell>
          <cell r="E6344" t="str">
            <v>豐輝</v>
          </cell>
          <cell r="F6344" t="str">
            <v>桶</v>
          </cell>
        </row>
        <row r="6345">
          <cell r="B6345" t="str">
            <v>玉米醬3K</v>
          </cell>
          <cell r="D6345" t="str">
            <v>3k/桶</v>
          </cell>
          <cell r="E6345" t="str">
            <v>永芳</v>
          </cell>
          <cell r="F6345" t="str">
            <v>桶</v>
          </cell>
        </row>
        <row r="6346">
          <cell r="B6346" t="str">
            <v>牛頭牌麻辣沙茶</v>
          </cell>
          <cell r="C6346" t="str">
            <v>好帝一食品有限公司</v>
          </cell>
          <cell r="D6346" t="str">
            <v>250G/罐</v>
          </cell>
          <cell r="E6346" t="str">
            <v>定翔</v>
          </cell>
          <cell r="F6346" t="str">
            <v>罐</v>
          </cell>
        </row>
        <row r="6347">
          <cell r="B6347" t="str">
            <v>豆拌醬(不辣</v>
          </cell>
          <cell r="D6347" t="str">
            <v>215G/不辣</v>
          </cell>
          <cell r="E6347" t="str">
            <v>宇佃興</v>
          </cell>
          <cell r="F6347" t="str">
            <v>罐</v>
          </cell>
        </row>
        <row r="6348">
          <cell r="B6348" t="str">
            <v>豆拌醬(小辣</v>
          </cell>
          <cell r="D6348" t="str">
            <v>215G/小辣</v>
          </cell>
          <cell r="E6348" t="str">
            <v>宇佃興</v>
          </cell>
          <cell r="F6348" t="str">
            <v>罐</v>
          </cell>
        </row>
        <row r="6349">
          <cell r="B6349" t="str">
            <v>蕃茄醬3K(果</v>
          </cell>
          <cell r="C6349" t="str">
            <v>台灣可果美股份有限公司</v>
          </cell>
          <cell r="D6349" t="str">
            <v>可果美.6桶箱</v>
          </cell>
          <cell r="E6349" t="str">
            <v>豐輝</v>
          </cell>
          <cell r="F6349" t="str">
            <v>桶</v>
          </cell>
        </row>
        <row r="6350">
          <cell r="B6350" t="str">
            <v>蕃茄醬700G(果</v>
          </cell>
          <cell r="C6350" t="str">
            <v>台灣可果美股份有限公司</v>
          </cell>
          <cell r="D6350" t="str">
            <v>可果美12瓶箱</v>
          </cell>
          <cell r="E6350" t="str">
            <v>日陞</v>
          </cell>
          <cell r="F6350" t="str">
            <v>瓶</v>
          </cell>
        </row>
        <row r="6351">
          <cell r="B6351" t="str">
            <v>蕃茄醬340G(果</v>
          </cell>
          <cell r="C6351" t="str">
            <v>台灣可果美股份有限公司</v>
          </cell>
          <cell r="D6351" t="str">
            <v>可果美</v>
          </cell>
          <cell r="E6351" t="str">
            <v>定翔</v>
          </cell>
          <cell r="F6351" t="str">
            <v>瓶</v>
          </cell>
        </row>
        <row r="6352">
          <cell r="B6352" t="str">
            <v>蕃茄糊3.3K(果</v>
          </cell>
          <cell r="C6352" t="str">
            <v>台灣可果美股份有限公司</v>
          </cell>
          <cell r="D6352" t="str">
            <v>3.3k可果美</v>
          </cell>
          <cell r="E6352" t="str">
            <v>永芳</v>
          </cell>
          <cell r="F6352" t="str">
            <v>桶</v>
          </cell>
        </row>
        <row r="6353">
          <cell r="B6353" t="str">
            <v>N蕃茄丁2550G</v>
          </cell>
          <cell r="C6353" t="str">
            <v>香港商香港弘景</v>
          </cell>
          <cell r="D6353" t="str">
            <v>可美特</v>
          </cell>
          <cell r="E6353" t="str">
            <v>全國</v>
          </cell>
          <cell r="F6353" t="str">
            <v>桶</v>
          </cell>
        </row>
        <row r="6354">
          <cell r="B6354" t="str">
            <v>N蕃茄丁2890G</v>
          </cell>
          <cell r="C6354" t="str">
            <v>香港商香港弘景</v>
          </cell>
          <cell r="D6354" t="str">
            <v>亨式</v>
          </cell>
          <cell r="E6354" t="str">
            <v>開元</v>
          </cell>
          <cell r="F6354" t="str">
            <v>桶</v>
          </cell>
        </row>
        <row r="6355">
          <cell r="B6355" t="str">
            <v>特濃咖哩醬2.4K</v>
          </cell>
          <cell r="E6355" t="str">
            <v>定翔</v>
          </cell>
          <cell r="F6355" t="str">
            <v>桶</v>
          </cell>
        </row>
        <row r="6356">
          <cell r="B6356" t="str">
            <v>蕃茄糊3K(特</v>
          </cell>
          <cell r="C6356" t="str">
            <v>香港商香港弘景</v>
          </cell>
          <cell r="D6356" t="str">
            <v>3K可美特</v>
          </cell>
          <cell r="E6356" t="str">
            <v>全國</v>
          </cell>
          <cell r="F6356" t="str">
            <v>罐</v>
          </cell>
        </row>
        <row r="6357">
          <cell r="B6357" t="str">
            <v>穀盛烏醋5L</v>
          </cell>
          <cell r="C6357" t="str">
            <v>穀盛股份有限公司</v>
          </cell>
          <cell r="D6357" t="str">
            <v>箱/4入/5公升</v>
          </cell>
          <cell r="E6357" t="str">
            <v>羿淳</v>
          </cell>
          <cell r="F6357" t="str">
            <v>桶</v>
          </cell>
          <cell r="H6357" t="str">
            <v>CAS台灣優良農產品</v>
          </cell>
          <cell r="I6357" t="str">
            <v>090302</v>
          </cell>
        </row>
        <row r="6358">
          <cell r="B6358" t="str">
            <v>N烏醋600CC(百</v>
          </cell>
          <cell r="C6358" t="str">
            <v>百家珍釀造食品</v>
          </cell>
          <cell r="D6358" t="str">
            <v>瓶/600CC</v>
          </cell>
          <cell r="E6358" t="str">
            <v>羿淳</v>
          </cell>
          <cell r="F6358" t="str">
            <v>瓶</v>
          </cell>
          <cell r="H6358" t="str">
            <v>CAS台灣優良農產品</v>
          </cell>
          <cell r="I6358" t="str">
            <v>090412</v>
          </cell>
        </row>
        <row r="6359">
          <cell r="B6359" t="str">
            <v>工研白醋300CC</v>
          </cell>
          <cell r="C6359" t="str">
            <v>大安工研食品工廠股份有限公司</v>
          </cell>
          <cell r="E6359" t="str">
            <v>定翔</v>
          </cell>
          <cell r="F6359" t="str">
            <v>瓶</v>
          </cell>
        </row>
        <row r="6360">
          <cell r="B6360" t="str">
            <v>工研烏醋300CC</v>
          </cell>
          <cell r="C6360" t="str">
            <v>大安工研食品工廠股份有限公司</v>
          </cell>
          <cell r="E6360" t="str">
            <v>定翔</v>
          </cell>
          <cell r="F6360" t="str">
            <v>瓶</v>
          </cell>
        </row>
        <row r="6361">
          <cell r="B6361" t="str">
            <v>工研烏醋600CC</v>
          </cell>
          <cell r="E6361" t="str">
            <v>羿淳</v>
          </cell>
          <cell r="F6361" t="str">
            <v>瓶</v>
          </cell>
        </row>
        <row r="6362">
          <cell r="B6362" t="str">
            <v>素烏醋600G</v>
          </cell>
          <cell r="E6362" t="str">
            <v>定翔</v>
          </cell>
          <cell r="F6362" t="str">
            <v>瓶</v>
          </cell>
        </row>
        <row r="6363">
          <cell r="B6363" t="str">
            <v>味醂500CC(穀</v>
          </cell>
          <cell r="E6363" t="str">
            <v>永芳</v>
          </cell>
          <cell r="F6363" t="str">
            <v>瓶</v>
          </cell>
        </row>
        <row r="6364">
          <cell r="B6364" t="str">
            <v>味醂500ML</v>
          </cell>
          <cell r="D6364" t="str">
            <v>500ML</v>
          </cell>
          <cell r="E6364" t="str">
            <v>宇佃興</v>
          </cell>
          <cell r="F6364" t="str">
            <v>罐</v>
          </cell>
        </row>
        <row r="6365">
          <cell r="B6365" t="str">
            <v>蕃茄丁2500G</v>
          </cell>
          <cell r="D6365" t="str">
            <v>可果美</v>
          </cell>
          <cell r="E6365" t="str">
            <v>豐輝</v>
          </cell>
          <cell r="F6365" t="str">
            <v>桶</v>
          </cell>
        </row>
        <row r="6366">
          <cell r="B6366" t="str">
            <v>穀盛白醋5L</v>
          </cell>
          <cell r="C6366" t="str">
            <v>穀盛股份有限公司</v>
          </cell>
          <cell r="D6366" t="str">
            <v>箱/4入/5公升</v>
          </cell>
          <cell r="E6366" t="str">
            <v>羿淳</v>
          </cell>
          <cell r="F6366" t="str">
            <v>桶</v>
          </cell>
          <cell r="H6366" t="str">
            <v>CAS台灣優良農產品</v>
          </cell>
          <cell r="I6366" t="str">
            <v>090301</v>
          </cell>
        </row>
        <row r="6367">
          <cell r="B6367" t="str">
            <v>白醋600CC(百</v>
          </cell>
          <cell r="C6367" t="str">
            <v>百家珍釀造食品</v>
          </cell>
          <cell r="D6367" t="str">
            <v>瓶/600CC</v>
          </cell>
          <cell r="E6367" t="str">
            <v>羿淳</v>
          </cell>
          <cell r="F6367" t="str">
            <v>瓶</v>
          </cell>
          <cell r="H6367" t="str">
            <v>CAS台灣優良農產品</v>
          </cell>
          <cell r="I6367" t="str">
            <v>090411</v>
          </cell>
        </row>
        <row r="6368">
          <cell r="B6368" t="str">
            <v>N壽司醋300CC</v>
          </cell>
          <cell r="E6368" t="str">
            <v>定翔</v>
          </cell>
          <cell r="F6368" t="str">
            <v>瓶</v>
          </cell>
        </row>
        <row r="6369">
          <cell r="B6369" t="str">
            <v>工研味醂</v>
          </cell>
          <cell r="C6369" t="str">
            <v>大安工研食品工廠股份有限公司</v>
          </cell>
          <cell r="D6369" t="str">
            <v>500G</v>
          </cell>
          <cell r="E6369" t="str">
            <v>定翔</v>
          </cell>
          <cell r="F6369" t="str">
            <v>瓶</v>
          </cell>
        </row>
        <row r="6370">
          <cell r="B6370" t="str">
            <v>工研白醋</v>
          </cell>
          <cell r="C6370" t="str">
            <v>大安工研食品工廠股份有限公司</v>
          </cell>
          <cell r="D6370" t="str">
            <v>桶/5L</v>
          </cell>
          <cell r="E6370" t="str">
            <v>羿淳</v>
          </cell>
          <cell r="F6370" t="str">
            <v>桶</v>
          </cell>
        </row>
        <row r="6371">
          <cell r="B6371" t="str">
            <v>壽司醋(大</v>
          </cell>
          <cell r="D6371" t="str">
            <v>600CC</v>
          </cell>
          <cell r="E6371" t="str">
            <v>定翔</v>
          </cell>
          <cell r="F6371" t="str">
            <v>瓶</v>
          </cell>
        </row>
        <row r="6372">
          <cell r="B6372" t="str">
            <v>糯米醋</v>
          </cell>
          <cell r="D6372" t="str">
            <v>600CC</v>
          </cell>
          <cell r="E6372" t="str">
            <v>定翔</v>
          </cell>
          <cell r="F6372" t="str">
            <v>瓶</v>
          </cell>
        </row>
        <row r="6373">
          <cell r="B6373" t="str">
            <v>糯米醋</v>
          </cell>
          <cell r="D6373" t="str">
            <v>600ML</v>
          </cell>
          <cell r="E6373" t="str">
            <v>宇佃興</v>
          </cell>
          <cell r="F6373" t="str">
            <v>罐</v>
          </cell>
        </row>
        <row r="6374">
          <cell r="B6374" t="str">
            <v>香油3L(燈</v>
          </cell>
          <cell r="C6374" t="str">
            <v>李燈燦製油</v>
          </cell>
          <cell r="D6374" t="str">
            <v>箱/6入/3公升</v>
          </cell>
          <cell r="E6374" t="str">
            <v>日陞</v>
          </cell>
          <cell r="F6374" t="str">
            <v>桶</v>
          </cell>
        </row>
        <row r="6375">
          <cell r="B6375" t="str">
            <v>香油500CC</v>
          </cell>
          <cell r="C6375" t="str">
            <v>台耕產業</v>
          </cell>
          <cell r="E6375" t="str">
            <v>日陞</v>
          </cell>
          <cell r="F6375" t="str">
            <v>瓶</v>
          </cell>
        </row>
        <row r="6376">
          <cell r="B6376" t="str">
            <v>N蕃茄醬3.3K(特</v>
          </cell>
          <cell r="C6376" t="str">
            <v>香港商香港弘景企業</v>
          </cell>
          <cell r="D6376" t="str">
            <v>3.3k/6入/件</v>
          </cell>
          <cell r="E6376" t="str">
            <v>羿淳</v>
          </cell>
          <cell r="F6376" t="str">
            <v>桶</v>
          </cell>
        </row>
        <row r="6377">
          <cell r="B6377" t="str">
            <v>香油3L(福壽</v>
          </cell>
          <cell r="C6377" t="str">
            <v>福壽</v>
          </cell>
          <cell r="E6377" t="str">
            <v>全國</v>
          </cell>
          <cell r="F6377" t="str">
            <v>桶</v>
          </cell>
        </row>
        <row r="6378">
          <cell r="B6378" t="str">
            <v>香油2L(源順</v>
          </cell>
          <cell r="E6378" t="str">
            <v>宇佃興</v>
          </cell>
          <cell r="F6378" t="str">
            <v>瓶</v>
          </cell>
        </row>
        <row r="6379">
          <cell r="B6379" t="str">
            <v>香山辣豆瓣醬</v>
          </cell>
          <cell r="C6379" t="str">
            <v>香山食品廠</v>
          </cell>
          <cell r="D6379" t="str">
            <v>箱/4入</v>
          </cell>
          <cell r="E6379" t="str">
            <v>日陞</v>
          </cell>
          <cell r="F6379" t="str">
            <v>桶</v>
          </cell>
        </row>
        <row r="6380">
          <cell r="B6380" t="str">
            <v>辣豆瓣醬600G</v>
          </cell>
          <cell r="E6380" t="str">
            <v>定翔</v>
          </cell>
          <cell r="F6380" t="str">
            <v>罐</v>
          </cell>
        </row>
        <row r="6381">
          <cell r="B6381" t="str">
            <v>辣豆瓣醬</v>
          </cell>
          <cell r="C6381" t="str">
            <v>香山食品廠</v>
          </cell>
          <cell r="D6381" t="str">
            <v>5L/桶</v>
          </cell>
          <cell r="E6381" t="str">
            <v>日陞</v>
          </cell>
          <cell r="F6381" t="str">
            <v>桶</v>
          </cell>
        </row>
        <row r="6382">
          <cell r="B6382" t="str">
            <v>辣豆瓣醬(十全</v>
          </cell>
          <cell r="C6382" t="str">
            <v>十全特好食品股份有限公司</v>
          </cell>
          <cell r="D6382" t="str">
            <v>3K.非基改</v>
          </cell>
          <cell r="E6382" t="str">
            <v>羿淳</v>
          </cell>
          <cell r="F6382" t="str">
            <v>桶</v>
          </cell>
        </row>
        <row r="6383">
          <cell r="B6383" t="str">
            <v>辣豆瓣醬(十全</v>
          </cell>
          <cell r="C6383" t="str">
            <v>十全特好食品股份有限公司</v>
          </cell>
          <cell r="D6383" t="str">
            <v>4K/4入</v>
          </cell>
          <cell r="E6383" t="str">
            <v>定翔</v>
          </cell>
          <cell r="F6383" t="str">
            <v>桶</v>
          </cell>
        </row>
        <row r="6384">
          <cell r="B6384" t="str">
            <v>辣豆瓣醬(平鎮</v>
          </cell>
          <cell r="E6384" t="str">
            <v>定翔</v>
          </cell>
          <cell r="F6384" t="str">
            <v>桶</v>
          </cell>
        </row>
        <row r="6385">
          <cell r="B6385" t="str">
            <v>豆瓣醬(不辣</v>
          </cell>
          <cell r="E6385" t="str">
            <v>羿淳</v>
          </cell>
          <cell r="F6385" t="str">
            <v>桶</v>
          </cell>
        </row>
        <row r="6386">
          <cell r="B6386" t="str">
            <v>黃豆瓣醬5L</v>
          </cell>
          <cell r="D6386" t="str">
            <v>4入/件</v>
          </cell>
          <cell r="E6386" t="str">
            <v>定翔</v>
          </cell>
          <cell r="F6386" t="str">
            <v>桶</v>
          </cell>
        </row>
        <row r="6387">
          <cell r="B6387" t="str">
            <v>N黃豆瓣醬600G</v>
          </cell>
          <cell r="D6387" t="str">
            <v>罐/600G</v>
          </cell>
          <cell r="E6387" t="str">
            <v>定翔</v>
          </cell>
          <cell r="F6387" t="str">
            <v>罐</v>
          </cell>
        </row>
        <row r="6388">
          <cell r="B6388" t="str">
            <v>黃豆瓣醬5L</v>
          </cell>
          <cell r="D6388" t="str">
            <v>5L/桶</v>
          </cell>
          <cell r="E6388" t="str">
            <v>公司庫存</v>
          </cell>
          <cell r="F6388" t="str">
            <v>桶</v>
          </cell>
        </row>
        <row r="6389">
          <cell r="B6389" t="str">
            <v>黃豆瓣醬380G</v>
          </cell>
          <cell r="E6389" t="str">
            <v>定翔</v>
          </cell>
          <cell r="F6389" t="str">
            <v>瓶</v>
          </cell>
        </row>
        <row r="6390">
          <cell r="B6390" t="str">
            <v>素沙茶醬737G</v>
          </cell>
          <cell r="D6390" t="str">
            <v>罐/737G</v>
          </cell>
          <cell r="E6390" t="str">
            <v>定翔</v>
          </cell>
          <cell r="F6390" t="str">
            <v>罐</v>
          </cell>
        </row>
        <row r="6391">
          <cell r="B6391" t="str">
            <v>素沙茶醬3K(牛</v>
          </cell>
          <cell r="C6391" t="str">
            <v>好帝一食品有限公司</v>
          </cell>
          <cell r="D6391" t="str">
            <v>桶/3KG</v>
          </cell>
          <cell r="E6391" t="str">
            <v>全國</v>
          </cell>
          <cell r="F6391" t="str">
            <v>桶</v>
          </cell>
        </row>
        <row r="6392">
          <cell r="B6392" t="str">
            <v>素沙茶醬3K(牛</v>
          </cell>
          <cell r="C6392" t="str">
            <v>好帝一食品有限公司</v>
          </cell>
          <cell r="D6392" t="str">
            <v>桶/3KG</v>
          </cell>
          <cell r="E6392" t="str">
            <v>定翔</v>
          </cell>
          <cell r="F6392" t="str">
            <v>桶</v>
          </cell>
        </row>
        <row r="6393">
          <cell r="B6393" t="str">
            <v>N素烤肉醬</v>
          </cell>
          <cell r="C6393" t="str">
            <v>宏旭食品企業有限公司</v>
          </cell>
          <cell r="E6393" t="str">
            <v>宏旭</v>
          </cell>
          <cell r="F6393" t="str">
            <v>罐</v>
          </cell>
        </row>
        <row r="6394">
          <cell r="B6394" t="str">
            <v>素沙茶醬250G</v>
          </cell>
          <cell r="C6394" t="str">
            <v>好帝一食品有限公司</v>
          </cell>
          <cell r="D6394" t="str">
            <v>牛頭牌</v>
          </cell>
          <cell r="E6394" t="str">
            <v>定翔</v>
          </cell>
          <cell r="F6394" t="str">
            <v>罐</v>
          </cell>
        </row>
        <row r="6395">
          <cell r="B6395" t="str">
            <v>素沙茶醬3k(愛</v>
          </cell>
          <cell r="E6395" t="str">
            <v>全國</v>
          </cell>
          <cell r="F6395" t="str">
            <v>桶</v>
          </cell>
        </row>
        <row r="6396">
          <cell r="B6396" t="str">
            <v>蕃茄醬(快餐</v>
          </cell>
          <cell r="E6396" t="str">
            <v>豐輝</v>
          </cell>
          <cell r="F6396" t="str">
            <v>桶</v>
          </cell>
        </row>
        <row r="6397">
          <cell r="B6397" t="str">
            <v>素沙茶醬(不辣</v>
          </cell>
          <cell r="D6397" t="str">
            <v>270G/不辣</v>
          </cell>
          <cell r="E6397" t="str">
            <v>宇佃興</v>
          </cell>
          <cell r="F6397" t="str">
            <v>罐</v>
          </cell>
        </row>
        <row r="6398">
          <cell r="B6398" t="str">
            <v>素沙茶醬(香椿</v>
          </cell>
          <cell r="D6398" t="str">
            <v>270G/香椿</v>
          </cell>
          <cell r="E6398" t="str">
            <v>宇佃興</v>
          </cell>
          <cell r="F6398" t="str">
            <v>罐</v>
          </cell>
        </row>
        <row r="6399">
          <cell r="B6399" t="str">
            <v>柴魚片600G</v>
          </cell>
          <cell r="C6399" t="str">
            <v>三本食品</v>
          </cell>
          <cell r="D6399" t="str">
            <v>包/600G</v>
          </cell>
          <cell r="E6399" t="str">
            <v>日陞</v>
          </cell>
          <cell r="F6399" t="str">
            <v>包</v>
          </cell>
        </row>
        <row r="6400">
          <cell r="B6400" t="str">
            <v>柴魚片300G</v>
          </cell>
          <cell r="D6400" t="str">
            <v>包/300G</v>
          </cell>
          <cell r="E6400" t="str">
            <v>永芳</v>
          </cell>
          <cell r="F6400" t="str">
            <v>包</v>
          </cell>
        </row>
        <row r="6401">
          <cell r="B6401" t="str">
            <v>柴魚片5G</v>
          </cell>
          <cell r="D6401" t="str">
            <v>5G/包</v>
          </cell>
          <cell r="E6401" t="str">
            <v>定翔</v>
          </cell>
          <cell r="F6401" t="str">
            <v>包</v>
          </cell>
        </row>
        <row r="6402">
          <cell r="B6402" t="str">
            <v>柴魚片(藍</v>
          </cell>
          <cell r="D6402" t="str">
            <v>600g</v>
          </cell>
          <cell r="E6402" t="str">
            <v>定翔</v>
          </cell>
          <cell r="F6402" t="str">
            <v>包</v>
          </cell>
        </row>
        <row r="6403">
          <cell r="B6403" t="str">
            <v>柴魚粉1.8K</v>
          </cell>
          <cell r="E6403" t="str">
            <v>定翔</v>
          </cell>
          <cell r="F6403" t="str">
            <v>包</v>
          </cell>
        </row>
        <row r="6404">
          <cell r="B6404" t="str">
            <v>油蔥酥3K</v>
          </cell>
          <cell r="C6404" t="str">
            <v>佳紅蔥蒜行</v>
          </cell>
          <cell r="D6404" t="str">
            <v>包/3KG</v>
          </cell>
          <cell r="E6404" t="str">
            <v>日陞</v>
          </cell>
          <cell r="F6404" t="str">
            <v>包</v>
          </cell>
        </row>
        <row r="6405">
          <cell r="B6405" t="str">
            <v>油蔥酥600G</v>
          </cell>
          <cell r="C6405" t="str">
            <v>上品油蔥行</v>
          </cell>
          <cell r="D6405" t="str">
            <v>包/600G</v>
          </cell>
          <cell r="E6405" t="str">
            <v>全國</v>
          </cell>
          <cell r="F6405" t="str">
            <v>包</v>
          </cell>
        </row>
        <row r="6406">
          <cell r="B6406" t="str">
            <v>油蔥酥300G</v>
          </cell>
          <cell r="D6406" t="str">
            <v>包/300g</v>
          </cell>
          <cell r="E6406" t="str">
            <v>定翔</v>
          </cell>
          <cell r="F6406" t="str">
            <v>包</v>
          </cell>
        </row>
        <row r="6407">
          <cell r="B6407" t="str">
            <v>油蔥罐600G</v>
          </cell>
          <cell r="D6407" t="str">
            <v>600G/罐</v>
          </cell>
          <cell r="E6407" t="str">
            <v>定翔</v>
          </cell>
          <cell r="F6407" t="str">
            <v>罐</v>
          </cell>
        </row>
        <row r="6408">
          <cell r="B6408" t="str">
            <v>辣椒醬4L</v>
          </cell>
          <cell r="C6408" t="str">
            <v>香山食品廠</v>
          </cell>
          <cell r="D6408" t="str">
            <v>箱/4入/4公升</v>
          </cell>
          <cell r="E6408" t="str">
            <v>日陞</v>
          </cell>
          <cell r="F6408" t="str">
            <v>桶</v>
          </cell>
        </row>
        <row r="6409">
          <cell r="B6409" t="str">
            <v>辣椒醬600G</v>
          </cell>
          <cell r="C6409" t="str">
            <v>香山食品廠</v>
          </cell>
          <cell r="E6409" t="str">
            <v>定翔</v>
          </cell>
          <cell r="F6409" t="str">
            <v>罐</v>
          </cell>
        </row>
        <row r="6410">
          <cell r="B6410" t="str">
            <v>N辣椒醬5L</v>
          </cell>
          <cell r="C6410" t="str">
            <v>香山食品廠</v>
          </cell>
          <cell r="D6410" t="str">
            <v>4入/箱</v>
          </cell>
          <cell r="E6410" t="str">
            <v>日陞</v>
          </cell>
          <cell r="F6410" t="str">
            <v>桶</v>
          </cell>
        </row>
        <row r="6411">
          <cell r="B6411" t="str">
            <v>辣椒醬(十全</v>
          </cell>
          <cell r="C6411" t="str">
            <v>十全特好食品股份有限公司</v>
          </cell>
          <cell r="D6411" t="str">
            <v>4入/件</v>
          </cell>
          <cell r="E6411" t="str">
            <v>定翔</v>
          </cell>
          <cell r="F6411" t="str">
            <v>桶</v>
          </cell>
        </row>
        <row r="6412">
          <cell r="B6412" t="str">
            <v>辣椒醬(韓式</v>
          </cell>
          <cell r="D6412" t="str">
            <v>500g/盒</v>
          </cell>
          <cell r="E6412" t="str">
            <v>全國</v>
          </cell>
          <cell r="F6412" t="str">
            <v>盒</v>
          </cell>
        </row>
        <row r="6413">
          <cell r="B6413" t="str">
            <v>辣椒粉1K(韓式</v>
          </cell>
          <cell r="C6413" t="str">
            <v>小磨坊</v>
          </cell>
          <cell r="E6413" t="str">
            <v>全國</v>
          </cell>
          <cell r="F6413" t="str">
            <v>包</v>
          </cell>
        </row>
        <row r="6414">
          <cell r="B6414" t="str">
            <v>辣椒粉300G(韓</v>
          </cell>
          <cell r="E6414" t="str">
            <v>永芳</v>
          </cell>
          <cell r="F6414" t="str">
            <v>包</v>
          </cell>
        </row>
        <row r="6415">
          <cell r="B6415" t="str">
            <v>乳瑪琳16K</v>
          </cell>
          <cell r="C6415" t="str">
            <v>遠東油脂</v>
          </cell>
          <cell r="D6415" t="str">
            <v>桶/16K</v>
          </cell>
          <cell r="E6415" t="str">
            <v>全國</v>
          </cell>
          <cell r="F6415" t="str">
            <v>桶</v>
          </cell>
        </row>
        <row r="6416">
          <cell r="B6416" t="str">
            <v>乳瑪琳445G</v>
          </cell>
          <cell r="C6416" t="str">
            <v>遠東油脂</v>
          </cell>
          <cell r="D6416" t="str">
            <v>罐/445G</v>
          </cell>
          <cell r="E6416" t="str">
            <v>全國</v>
          </cell>
          <cell r="F6416" t="str">
            <v>罐</v>
          </cell>
        </row>
        <row r="6417">
          <cell r="B6417" t="str">
            <v>乳瑪琳170G</v>
          </cell>
          <cell r="C6417" t="str">
            <v>遠東油脂</v>
          </cell>
          <cell r="E6417" t="str">
            <v>定翔</v>
          </cell>
          <cell r="F6417" t="str">
            <v>罐</v>
          </cell>
        </row>
        <row r="6418">
          <cell r="B6418" t="str">
            <v>乳瑪琳2.6K</v>
          </cell>
          <cell r="C6418" t="str">
            <v>遠東油脂</v>
          </cell>
          <cell r="E6418" t="str">
            <v>全國</v>
          </cell>
          <cell r="F6418" t="str">
            <v>桶</v>
          </cell>
        </row>
        <row r="6419">
          <cell r="B6419" t="str">
            <v>茶葉滷包2入</v>
          </cell>
          <cell r="D6419" t="str">
            <v>盒/2入</v>
          </cell>
          <cell r="E6419" t="str">
            <v>定翔</v>
          </cell>
          <cell r="F6419" t="str">
            <v>盒</v>
          </cell>
        </row>
        <row r="6420">
          <cell r="B6420" t="str">
            <v>茶葉滷包(小</v>
          </cell>
          <cell r="E6420" t="str">
            <v>定翔</v>
          </cell>
          <cell r="F6420" t="str">
            <v>包</v>
          </cell>
        </row>
        <row r="6421">
          <cell r="B6421" t="str">
            <v>滷味滷包2入</v>
          </cell>
          <cell r="D6421" t="str">
            <v>35G*2粒</v>
          </cell>
          <cell r="E6421" t="str">
            <v>宇佃興</v>
          </cell>
          <cell r="F6421" t="str">
            <v>盒</v>
          </cell>
        </row>
        <row r="6422">
          <cell r="B6422" t="str">
            <v>滷包5入</v>
          </cell>
          <cell r="E6422" t="str">
            <v>宇佃興</v>
          </cell>
          <cell r="F6422" t="str">
            <v>包</v>
          </cell>
        </row>
        <row r="6423">
          <cell r="B6423" t="str">
            <v>滷味滷包10入</v>
          </cell>
          <cell r="C6423" t="str">
            <v>濟生股份有限公司</v>
          </cell>
          <cell r="D6423" t="str">
            <v>包/10入</v>
          </cell>
          <cell r="E6423" t="str">
            <v>羿淳</v>
          </cell>
          <cell r="F6423" t="str">
            <v>包</v>
          </cell>
        </row>
        <row r="6424">
          <cell r="B6424" t="str">
            <v>滷味滷包(小</v>
          </cell>
          <cell r="E6424" t="str">
            <v>公司庫存</v>
          </cell>
          <cell r="F6424" t="str">
            <v>包</v>
          </cell>
        </row>
        <row r="6425">
          <cell r="B6425" t="str">
            <v>滷味滷包(老</v>
          </cell>
          <cell r="C6425" t="str">
            <v>統隆企業有限公司</v>
          </cell>
          <cell r="D6425" t="str">
            <v>600G</v>
          </cell>
          <cell r="E6425" t="str">
            <v>日陞</v>
          </cell>
          <cell r="F6425" t="str">
            <v>包</v>
          </cell>
        </row>
        <row r="6426">
          <cell r="B6426" t="str">
            <v>滷包袋</v>
          </cell>
          <cell r="E6426" t="str">
            <v>定翔</v>
          </cell>
          <cell r="F6426" t="str">
            <v>個</v>
          </cell>
        </row>
        <row r="6427">
          <cell r="B6427" t="str">
            <v>四神湯藥膳燉包</v>
          </cell>
          <cell r="D6427" t="str">
            <v>100G</v>
          </cell>
          <cell r="E6427" t="str">
            <v>宇佃興</v>
          </cell>
          <cell r="F6427" t="str">
            <v>包</v>
          </cell>
        </row>
        <row r="6428">
          <cell r="B6428" t="str">
            <v>首烏藥膳燉包</v>
          </cell>
          <cell r="D6428" t="str">
            <v>40G</v>
          </cell>
          <cell r="E6428" t="str">
            <v>宇佃興</v>
          </cell>
          <cell r="F6428" t="str">
            <v>包</v>
          </cell>
        </row>
        <row r="6429">
          <cell r="B6429" t="str">
            <v>十全藥膳燉包</v>
          </cell>
          <cell r="D6429" t="str">
            <v>40G</v>
          </cell>
          <cell r="E6429" t="str">
            <v>宇佃興</v>
          </cell>
          <cell r="F6429" t="str">
            <v>包</v>
          </cell>
        </row>
        <row r="6430">
          <cell r="B6430" t="str">
            <v>肉骨藥膳燉包</v>
          </cell>
          <cell r="D6430" t="str">
            <v>40G</v>
          </cell>
          <cell r="E6430" t="str">
            <v>宇佃興</v>
          </cell>
          <cell r="F6430" t="str">
            <v>包</v>
          </cell>
        </row>
        <row r="6431">
          <cell r="B6431" t="str">
            <v>當歸黃耆藥膳包</v>
          </cell>
          <cell r="D6431" t="str">
            <v>60G</v>
          </cell>
          <cell r="E6431" t="str">
            <v>宇佃興</v>
          </cell>
          <cell r="F6431" t="str">
            <v>包</v>
          </cell>
        </row>
        <row r="6432">
          <cell r="B6432" t="str">
            <v>滷味滷包(小磨</v>
          </cell>
          <cell r="D6432" t="str">
            <v>10入/包</v>
          </cell>
          <cell r="E6432" t="str">
            <v>羿淳</v>
          </cell>
          <cell r="F6432" t="str">
            <v>包</v>
          </cell>
        </row>
        <row r="6433">
          <cell r="B6433" t="str">
            <v>佛蒙特咖哩塊辣</v>
          </cell>
          <cell r="C6433" t="str">
            <v>House食品株式會社</v>
          </cell>
          <cell r="D6433" t="str">
            <v>辣味</v>
          </cell>
          <cell r="E6433" t="str">
            <v>定翔</v>
          </cell>
          <cell r="F6433" t="str">
            <v>盒</v>
          </cell>
        </row>
        <row r="6434">
          <cell r="B6434" t="str">
            <v>佛蒙特咖哩塊甜</v>
          </cell>
          <cell r="C6434" t="str">
            <v>House食品株式會社</v>
          </cell>
          <cell r="D6434" t="str">
            <v>蘋果甜味</v>
          </cell>
          <cell r="E6434" t="str">
            <v>永芳</v>
          </cell>
          <cell r="F6434" t="str">
            <v>盒</v>
          </cell>
        </row>
        <row r="6435">
          <cell r="B6435" t="str">
            <v>工研咖哩塊(甘</v>
          </cell>
          <cell r="C6435" t="str">
            <v>大安工研食品工廠股份有限公司</v>
          </cell>
          <cell r="E6435" t="str">
            <v>定翔</v>
          </cell>
          <cell r="F6435" t="str">
            <v>盒</v>
          </cell>
        </row>
        <row r="6436">
          <cell r="B6436" t="str">
            <v>佛蒙特咖哩塊甜</v>
          </cell>
          <cell r="C6436" t="str">
            <v>House食品株式會社</v>
          </cell>
          <cell r="D6436" t="str">
            <v>蘋果甜味</v>
          </cell>
          <cell r="E6436" t="str">
            <v>定翔</v>
          </cell>
          <cell r="F6436" t="str">
            <v>盒</v>
          </cell>
        </row>
        <row r="6437">
          <cell r="B6437" t="str">
            <v>魚露(玻璃罐</v>
          </cell>
          <cell r="D6437" t="str">
            <v>700ML</v>
          </cell>
          <cell r="E6437" t="str">
            <v>定翔</v>
          </cell>
          <cell r="F6437" t="str">
            <v>瓶</v>
          </cell>
        </row>
        <row r="6438">
          <cell r="B6438" t="str">
            <v>咖哩220G(素</v>
          </cell>
          <cell r="D6438" t="str">
            <v>220G</v>
          </cell>
          <cell r="E6438" t="str">
            <v>宇佃興</v>
          </cell>
          <cell r="F6438" t="str">
            <v>盒</v>
          </cell>
        </row>
        <row r="6439">
          <cell r="B6439" t="str">
            <v>十三香</v>
          </cell>
          <cell r="E6439" t="str">
            <v>羿淳</v>
          </cell>
          <cell r="F6439" t="str">
            <v>盒</v>
          </cell>
        </row>
        <row r="6440">
          <cell r="B6440" t="str">
            <v>咖哩粉600G(老</v>
          </cell>
          <cell r="C6440" t="str">
            <v>統隆企業有限公司</v>
          </cell>
          <cell r="D6440" t="str">
            <v>箱/30盒/600g</v>
          </cell>
          <cell r="E6440" t="str">
            <v>日陞</v>
          </cell>
          <cell r="F6440" t="str">
            <v>盒</v>
          </cell>
        </row>
        <row r="6441">
          <cell r="B6441" t="str">
            <v>泰國河粉(乾</v>
          </cell>
          <cell r="D6441" t="str">
            <v>30包/箱</v>
          </cell>
          <cell r="E6441" t="str">
            <v>現購王哥</v>
          </cell>
          <cell r="F6441" t="str">
            <v>包</v>
          </cell>
        </row>
        <row r="6442">
          <cell r="B6442" t="str">
            <v>咖哩粉265G</v>
          </cell>
          <cell r="D6442" t="str">
            <v>P罐</v>
          </cell>
          <cell r="E6442" t="str">
            <v>定翔</v>
          </cell>
          <cell r="F6442" t="str">
            <v>罐</v>
          </cell>
        </row>
        <row r="6443">
          <cell r="B6443" t="str">
            <v>咖啡隨身包12G</v>
          </cell>
          <cell r="D6443" t="str">
            <v>100入</v>
          </cell>
          <cell r="E6443" t="str">
            <v>德怡</v>
          </cell>
          <cell r="F6443" t="str">
            <v>包</v>
          </cell>
        </row>
        <row r="6444">
          <cell r="B6444" t="str">
            <v>天仁茉香綠茶</v>
          </cell>
          <cell r="C6444" t="str">
            <v>天仁茶葉股份有限公司</v>
          </cell>
          <cell r="D6444" t="str">
            <v>50入/包</v>
          </cell>
          <cell r="E6444" t="str">
            <v>現購王哥</v>
          </cell>
          <cell r="F6444" t="str">
            <v>包</v>
          </cell>
        </row>
        <row r="6445">
          <cell r="B6445" t="str">
            <v>天仁茉莉綠茶包</v>
          </cell>
          <cell r="C6445" t="str">
            <v>天仁茶葉股份有限公司</v>
          </cell>
          <cell r="D6445" t="str">
            <v>100入/盒</v>
          </cell>
          <cell r="E6445" t="str">
            <v>現購王哥</v>
          </cell>
          <cell r="F6445" t="str">
            <v>盒</v>
          </cell>
        </row>
        <row r="6446">
          <cell r="B6446" t="str">
            <v>五香粉600G(老</v>
          </cell>
          <cell r="C6446" t="str">
            <v>統隆企業有限公司</v>
          </cell>
          <cell r="E6446" t="str">
            <v>日陞</v>
          </cell>
          <cell r="F6446" t="str">
            <v>盒</v>
          </cell>
        </row>
        <row r="6447">
          <cell r="B6447" t="str">
            <v>胡椒鹽1.8K</v>
          </cell>
          <cell r="D6447" t="str">
            <v>鹹酥雞用</v>
          </cell>
          <cell r="E6447" t="str">
            <v>定翔</v>
          </cell>
          <cell r="F6447" t="str">
            <v>包</v>
          </cell>
        </row>
        <row r="6448">
          <cell r="B6448" t="str">
            <v>五香粉265G</v>
          </cell>
          <cell r="D6448" t="str">
            <v>265G/罐</v>
          </cell>
          <cell r="E6448" t="str">
            <v>定翔</v>
          </cell>
          <cell r="F6448" t="str">
            <v>罐</v>
          </cell>
        </row>
        <row r="6449">
          <cell r="B6449" t="str">
            <v>五香粉(飛</v>
          </cell>
          <cell r="C6449" t="str">
            <v>濟生股份有限公司</v>
          </cell>
          <cell r="D6449" t="str">
            <v>盒/600G</v>
          </cell>
          <cell r="E6449" t="str">
            <v>羿淳</v>
          </cell>
          <cell r="F6449" t="str">
            <v>盒</v>
          </cell>
        </row>
        <row r="6450">
          <cell r="B6450" t="str">
            <v>胡椒粉262G(飛</v>
          </cell>
          <cell r="C6450" t="str">
            <v>濟生股份有限公司</v>
          </cell>
          <cell r="D6450" t="str">
            <v>飛馬</v>
          </cell>
          <cell r="E6450" t="str">
            <v>羿淳</v>
          </cell>
          <cell r="F6450" t="str">
            <v>罐</v>
          </cell>
        </row>
        <row r="6451">
          <cell r="B6451" t="str">
            <v>N胡椒粉262G(小</v>
          </cell>
          <cell r="D6451" t="str">
            <v>小磨坊262G</v>
          </cell>
          <cell r="E6451" t="str">
            <v>定翔</v>
          </cell>
          <cell r="F6451" t="str">
            <v>罐</v>
          </cell>
        </row>
        <row r="6452">
          <cell r="B6452" t="str">
            <v>胡椒粉262G</v>
          </cell>
          <cell r="C6452" t="str">
            <v>統隆企業有限公司</v>
          </cell>
          <cell r="D6452" t="str">
            <v>262G/罐</v>
          </cell>
          <cell r="E6452" t="str">
            <v>日陞</v>
          </cell>
          <cell r="F6452" t="str">
            <v>罐</v>
          </cell>
        </row>
        <row r="6453">
          <cell r="B6453" t="str">
            <v>特乾幼筍干</v>
          </cell>
          <cell r="E6453" t="str">
            <v>永芳</v>
          </cell>
          <cell r="F6453" t="str">
            <v>KG</v>
          </cell>
        </row>
        <row r="6454">
          <cell r="B6454" t="str">
            <v>胡椒粉600G(小</v>
          </cell>
          <cell r="D6454" t="str">
            <v>小磨坊600G</v>
          </cell>
          <cell r="E6454" t="str">
            <v>定翔</v>
          </cell>
          <cell r="F6454" t="str">
            <v>盒</v>
          </cell>
        </row>
        <row r="6455">
          <cell r="B6455" t="str">
            <v>胡椒粉(家庭用</v>
          </cell>
          <cell r="D6455" t="str">
            <v>30G/瓶</v>
          </cell>
          <cell r="E6455" t="str">
            <v>定翔</v>
          </cell>
          <cell r="F6455" t="str">
            <v>瓶</v>
          </cell>
        </row>
        <row r="6456">
          <cell r="B6456" t="str">
            <v>白胡椒粉50G</v>
          </cell>
          <cell r="D6456" t="str">
            <v>50G/玻璃瓶</v>
          </cell>
          <cell r="E6456" t="str">
            <v>宇佃興</v>
          </cell>
          <cell r="F6456" t="str">
            <v>罐</v>
          </cell>
        </row>
        <row r="6457">
          <cell r="B6457" t="str">
            <v>白胡椒鹽60G</v>
          </cell>
          <cell r="D6457" t="str">
            <v>60G/玻璃瓶</v>
          </cell>
          <cell r="E6457" t="str">
            <v>宇佃興</v>
          </cell>
          <cell r="F6457" t="str">
            <v>罐</v>
          </cell>
        </row>
        <row r="6458">
          <cell r="B6458" t="str">
            <v>胡椒鹽600G(飛</v>
          </cell>
          <cell r="C6458" t="str">
            <v>濟生股份有限公司</v>
          </cell>
          <cell r="D6458" t="str">
            <v>盒/600G</v>
          </cell>
          <cell r="E6458" t="str">
            <v>羿淳</v>
          </cell>
          <cell r="F6458" t="str">
            <v>盒</v>
          </cell>
        </row>
        <row r="6459">
          <cell r="B6459" t="str">
            <v>胡椒鹽600G(老</v>
          </cell>
          <cell r="C6459" t="str">
            <v>統隆企業有限公司</v>
          </cell>
          <cell r="D6459" t="str">
            <v>老公仔600G盒</v>
          </cell>
          <cell r="E6459" t="str">
            <v>日陞</v>
          </cell>
          <cell r="F6459" t="str">
            <v>盒</v>
          </cell>
        </row>
        <row r="6460">
          <cell r="B6460" t="str">
            <v>N胡椒鹽375G</v>
          </cell>
          <cell r="C6460" t="str">
            <v>統隆企業有限公司</v>
          </cell>
          <cell r="E6460" t="str">
            <v>日陞</v>
          </cell>
          <cell r="F6460" t="str">
            <v>罐</v>
          </cell>
        </row>
        <row r="6461">
          <cell r="B6461" t="str">
            <v>胡椒鹽400G(福</v>
          </cell>
          <cell r="D6461" t="str">
            <v>福果</v>
          </cell>
          <cell r="E6461" t="str">
            <v>定翔</v>
          </cell>
          <cell r="F6461" t="str">
            <v>罐</v>
          </cell>
        </row>
        <row r="6462">
          <cell r="B6462" t="str">
            <v>胡椒鹽450G(飛</v>
          </cell>
          <cell r="C6462" t="str">
            <v>濟生股份有限公司</v>
          </cell>
          <cell r="D6462" t="str">
            <v>飛馬</v>
          </cell>
          <cell r="E6462" t="str">
            <v>羿淳</v>
          </cell>
          <cell r="F6462" t="str">
            <v>罐</v>
          </cell>
        </row>
        <row r="6463">
          <cell r="B6463" t="str">
            <v>工研咖哩塊(辣</v>
          </cell>
          <cell r="C6463" t="str">
            <v>大安工研食品工廠股份有限公司</v>
          </cell>
          <cell r="D6463" t="str">
            <v>110G/盒</v>
          </cell>
          <cell r="E6463" t="str">
            <v>永芳</v>
          </cell>
          <cell r="F6463" t="str">
            <v>盒</v>
          </cell>
        </row>
        <row r="6464">
          <cell r="B6464" t="str">
            <v>工研咖哩塊(素</v>
          </cell>
          <cell r="C6464" t="str">
            <v>大安工研食品工廠股份有限公司</v>
          </cell>
          <cell r="D6464" t="str">
            <v>110G/盒</v>
          </cell>
          <cell r="E6464" t="str">
            <v>永芳</v>
          </cell>
          <cell r="F6464" t="str">
            <v>盒</v>
          </cell>
        </row>
        <row r="6465">
          <cell r="B6465" t="str">
            <v>胡椒鹽500G(老</v>
          </cell>
          <cell r="D6465" t="str">
            <v>老公仔</v>
          </cell>
          <cell r="E6465" t="str">
            <v>日陞</v>
          </cell>
          <cell r="F6465" t="str">
            <v>瓶</v>
          </cell>
        </row>
        <row r="6466">
          <cell r="B6466" t="str">
            <v>鰻魚罐(好媽媽</v>
          </cell>
          <cell r="D6466" t="str">
            <v>100G/罐</v>
          </cell>
          <cell r="E6466" t="str">
            <v>定翔</v>
          </cell>
          <cell r="F6466" t="str">
            <v>罐</v>
          </cell>
        </row>
        <row r="6467">
          <cell r="B6467" t="str">
            <v>小魚干</v>
          </cell>
          <cell r="C6467" t="str">
            <v>味鴻</v>
          </cell>
          <cell r="E6467" t="str">
            <v>公司庫存</v>
          </cell>
          <cell r="F6467" t="str">
            <v>KG</v>
          </cell>
        </row>
        <row r="6468">
          <cell r="B6468" t="str">
            <v>小白饒魚干</v>
          </cell>
          <cell r="E6468" t="str">
            <v>定翔</v>
          </cell>
          <cell r="F6468" t="str">
            <v>KG</v>
          </cell>
        </row>
        <row r="6469">
          <cell r="B6469" t="str">
            <v>小魚干</v>
          </cell>
          <cell r="E6469" t="str">
            <v>定翔</v>
          </cell>
          <cell r="F6469" t="str">
            <v>KG</v>
          </cell>
        </row>
        <row r="6470">
          <cell r="B6470" t="str">
            <v>小魚干600G</v>
          </cell>
          <cell r="C6470" t="str">
            <v>祥淳實業</v>
          </cell>
          <cell r="E6470" t="str">
            <v>全國</v>
          </cell>
          <cell r="F6470" t="str">
            <v>包</v>
          </cell>
        </row>
        <row r="6471">
          <cell r="B6471" t="str">
            <v>黑豆豉</v>
          </cell>
          <cell r="E6471" t="str">
            <v>定翔</v>
          </cell>
          <cell r="F6471" t="str">
            <v>KG</v>
          </cell>
        </row>
        <row r="6472">
          <cell r="B6472" t="str">
            <v>黑豆豉3K(濕</v>
          </cell>
          <cell r="E6472" t="str">
            <v>定翔</v>
          </cell>
          <cell r="F6472" t="str">
            <v>桶</v>
          </cell>
        </row>
        <row r="6473">
          <cell r="B6473" t="str">
            <v>黑豆豉</v>
          </cell>
          <cell r="E6473" t="str">
            <v>永芳</v>
          </cell>
          <cell r="F6473" t="str">
            <v>KG</v>
          </cell>
        </row>
        <row r="6474">
          <cell r="B6474" t="str">
            <v>黑豆豉600G(濕</v>
          </cell>
          <cell r="E6474" t="str">
            <v>定翔</v>
          </cell>
          <cell r="F6474" t="str">
            <v>罐</v>
          </cell>
        </row>
        <row r="6475">
          <cell r="B6475" t="str">
            <v>N奶精粉1K</v>
          </cell>
          <cell r="C6475" t="str">
            <v>尚旺生技有限公司</v>
          </cell>
          <cell r="E6475" t="str">
            <v>尚旺</v>
          </cell>
          <cell r="F6475" t="str">
            <v>包</v>
          </cell>
        </row>
        <row r="6476">
          <cell r="B6476" t="str">
            <v>三花奶精1K</v>
          </cell>
          <cell r="D6476" t="str">
            <v>包/1KG</v>
          </cell>
          <cell r="E6476" t="str">
            <v>德怡</v>
          </cell>
          <cell r="F6476" t="str">
            <v>包</v>
          </cell>
        </row>
        <row r="6477">
          <cell r="B6477" t="str">
            <v>奶精粉(三花</v>
          </cell>
          <cell r="D6477" t="str">
            <v>1K</v>
          </cell>
          <cell r="E6477" t="str">
            <v>定翔</v>
          </cell>
          <cell r="F6477" t="str">
            <v>包</v>
          </cell>
        </row>
        <row r="6478">
          <cell r="B6478" t="str">
            <v>乾香菇絲(台灣</v>
          </cell>
          <cell r="C6478" t="str">
            <v>定翔</v>
          </cell>
          <cell r="E6478" t="str">
            <v>定翔</v>
          </cell>
          <cell r="F6478" t="str">
            <v>KG</v>
          </cell>
        </row>
        <row r="6479">
          <cell r="B6479" t="str">
            <v>乾香菇絲</v>
          </cell>
          <cell r="E6479" t="str">
            <v>永芳</v>
          </cell>
          <cell r="F6479" t="str">
            <v>KG</v>
          </cell>
        </row>
        <row r="6480">
          <cell r="B6480" t="str">
            <v>柴魚片600G</v>
          </cell>
          <cell r="E6480" t="str">
            <v>永芳</v>
          </cell>
          <cell r="F6480" t="str">
            <v>包</v>
          </cell>
        </row>
        <row r="6481">
          <cell r="B6481" t="str">
            <v>奶茶粉1K</v>
          </cell>
          <cell r="D6481" t="str">
            <v>包/1KG</v>
          </cell>
          <cell r="E6481" t="str">
            <v>德怡</v>
          </cell>
          <cell r="F6481" t="str">
            <v>包</v>
          </cell>
        </row>
        <row r="6482">
          <cell r="B6482" t="str">
            <v>湯杯390</v>
          </cell>
          <cell r="D6482" t="str">
            <v>50入/條</v>
          </cell>
          <cell r="E6482" t="str">
            <v>德怡</v>
          </cell>
          <cell r="F6482" t="str">
            <v>條</v>
          </cell>
        </row>
        <row r="6483">
          <cell r="B6483" t="str">
            <v>N鮮奶油</v>
          </cell>
          <cell r="E6483" t="str">
            <v>生楓</v>
          </cell>
          <cell r="F6483" t="str">
            <v>罐</v>
          </cell>
        </row>
        <row r="6484">
          <cell r="B6484" t="str">
            <v>卡士達粉300G</v>
          </cell>
          <cell r="E6484" t="str">
            <v>定翔</v>
          </cell>
          <cell r="F6484" t="str">
            <v>包</v>
          </cell>
        </row>
        <row r="6485">
          <cell r="B6485" t="str">
            <v>芋香粉1K</v>
          </cell>
          <cell r="E6485" t="str">
            <v>德怡</v>
          </cell>
          <cell r="F6485" t="str">
            <v>包</v>
          </cell>
        </row>
        <row r="6486">
          <cell r="B6486" t="str">
            <v>黃金甘藷丸</v>
          </cell>
          <cell r="D6486" t="str">
            <v>約100入</v>
          </cell>
          <cell r="E6486" t="str">
            <v>味鴻</v>
          </cell>
          <cell r="F6486" t="str">
            <v>包</v>
          </cell>
        </row>
        <row r="6487">
          <cell r="B6487" t="str">
            <v>地瓜球(黃</v>
          </cell>
          <cell r="D6487" t="str">
            <v>1.8k/包</v>
          </cell>
          <cell r="E6487" t="str">
            <v>味鴻</v>
          </cell>
          <cell r="F6487" t="str">
            <v>包</v>
          </cell>
        </row>
        <row r="6488">
          <cell r="B6488" t="str">
            <v>地瓜球(紫</v>
          </cell>
          <cell r="D6488" t="str">
            <v>1.8k/包</v>
          </cell>
          <cell r="E6488" t="str">
            <v>味鴻</v>
          </cell>
          <cell r="F6488" t="str">
            <v>包</v>
          </cell>
        </row>
        <row r="6489">
          <cell r="B6489" t="str">
            <v>地瓜球(黃</v>
          </cell>
          <cell r="D6489" t="str">
            <v>約170粒</v>
          </cell>
          <cell r="E6489" t="str">
            <v>巨富</v>
          </cell>
          <cell r="F6489" t="str">
            <v>包</v>
          </cell>
        </row>
        <row r="6490">
          <cell r="B6490" t="str">
            <v>地瓜球(紫</v>
          </cell>
          <cell r="D6490" t="str">
            <v>約170粒</v>
          </cell>
          <cell r="E6490" t="str">
            <v>巨富</v>
          </cell>
          <cell r="F6490" t="str">
            <v>包</v>
          </cell>
        </row>
        <row r="6491">
          <cell r="B6491" t="str">
            <v>冰糖3K</v>
          </cell>
          <cell r="C6491" t="str">
            <v>新南糖廠股份有限公司</v>
          </cell>
          <cell r="D6491" t="str">
            <v>包/3KG</v>
          </cell>
          <cell r="E6491" t="str">
            <v>日陞</v>
          </cell>
          <cell r="F6491" t="str">
            <v>包</v>
          </cell>
        </row>
        <row r="6492">
          <cell r="B6492" t="str">
            <v>冰糖</v>
          </cell>
          <cell r="E6492" t="str">
            <v>日陞</v>
          </cell>
          <cell r="F6492" t="str">
            <v>KG</v>
          </cell>
        </row>
        <row r="6493">
          <cell r="B6493" t="str">
            <v>冰糖(粗</v>
          </cell>
          <cell r="D6493" t="str">
            <v>2KG</v>
          </cell>
          <cell r="E6493" t="str">
            <v>宇佃興</v>
          </cell>
          <cell r="F6493" t="str">
            <v>包</v>
          </cell>
        </row>
        <row r="6494">
          <cell r="B6494" t="str">
            <v>冰糖(細</v>
          </cell>
          <cell r="D6494" t="str">
            <v>2KG</v>
          </cell>
          <cell r="E6494" t="str">
            <v>宇佃興</v>
          </cell>
          <cell r="F6494" t="str">
            <v>包</v>
          </cell>
        </row>
        <row r="6495">
          <cell r="B6495" t="str">
            <v>二砂50K</v>
          </cell>
          <cell r="D6495" t="str">
            <v>件/50KG</v>
          </cell>
          <cell r="E6495" t="str">
            <v>日陞</v>
          </cell>
          <cell r="F6495" t="str">
            <v>件</v>
          </cell>
        </row>
        <row r="6496">
          <cell r="B6496" t="str">
            <v>二砂</v>
          </cell>
          <cell r="E6496" t="str">
            <v>日陞</v>
          </cell>
          <cell r="F6496" t="str">
            <v>KG</v>
          </cell>
        </row>
        <row r="6497">
          <cell r="B6497" t="str">
            <v>二砂50K(台糖</v>
          </cell>
          <cell r="C6497" t="str">
            <v>台灣糖業股份有限公司</v>
          </cell>
          <cell r="D6497" t="str">
            <v>50K/件</v>
          </cell>
          <cell r="E6497" t="str">
            <v>日陞</v>
          </cell>
          <cell r="F6497" t="str">
            <v>件</v>
          </cell>
        </row>
        <row r="6498">
          <cell r="B6498" t="str">
            <v>N糖粉</v>
          </cell>
          <cell r="E6498" t="str">
            <v>生楓</v>
          </cell>
          <cell r="F6498" t="str">
            <v>KG</v>
          </cell>
        </row>
        <row r="6499">
          <cell r="B6499" t="str">
            <v>糖粉1K</v>
          </cell>
          <cell r="E6499" t="str">
            <v>定翔</v>
          </cell>
          <cell r="F6499" t="str">
            <v>包</v>
          </cell>
        </row>
        <row r="6500">
          <cell r="B6500" t="str">
            <v>二砂500G(台糖</v>
          </cell>
          <cell r="C6500" t="str">
            <v>台灣糖業股份有限公司</v>
          </cell>
          <cell r="E6500" t="str">
            <v>公司庫存</v>
          </cell>
          <cell r="F6500" t="str">
            <v>包</v>
          </cell>
        </row>
        <row r="6501">
          <cell r="B6501" t="str">
            <v>特砂50K</v>
          </cell>
          <cell r="C6501" t="str">
            <v>台灣糖業股份有限公司</v>
          </cell>
          <cell r="E6501" t="str">
            <v>日陞</v>
          </cell>
          <cell r="F6501" t="str">
            <v>件</v>
          </cell>
        </row>
        <row r="6502">
          <cell r="B6502" t="str">
            <v>特砂1K</v>
          </cell>
          <cell r="C6502" t="str">
            <v>台灣糖業股份有限公司</v>
          </cell>
          <cell r="E6502" t="str">
            <v>日陞</v>
          </cell>
          <cell r="F6502" t="str">
            <v>包</v>
          </cell>
        </row>
        <row r="6503">
          <cell r="B6503" t="str">
            <v>白砂糖1K(細</v>
          </cell>
          <cell r="C6503" t="str">
            <v>台灣糖業股份有限公司</v>
          </cell>
          <cell r="E6503" t="str">
            <v>日陞</v>
          </cell>
          <cell r="F6503" t="str">
            <v>包</v>
          </cell>
        </row>
        <row r="6504">
          <cell r="B6504" t="str">
            <v>太白粉20K</v>
          </cell>
          <cell r="C6504" t="str">
            <v>利洲實業</v>
          </cell>
          <cell r="D6504" t="str">
            <v>件/20KG</v>
          </cell>
          <cell r="E6504" t="str">
            <v>日陞</v>
          </cell>
          <cell r="F6504" t="str">
            <v>件</v>
          </cell>
        </row>
        <row r="6505">
          <cell r="B6505" t="str">
            <v>太白粉</v>
          </cell>
          <cell r="C6505" t="str">
            <v>利洲實業</v>
          </cell>
          <cell r="E6505" t="str">
            <v>日陞</v>
          </cell>
          <cell r="F6505" t="str">
            <v>KG</v>
          </cell>
        </row>
        <row r="6506">
          <cell r="B6506" t="str">
            <v>太白粉25K</v>
          </cell>
          <cell r="D6506" t="str">
            <v>風車</v>
          </cell>
          <cell r="E6506" t="str">
            <v>日陞</v>
          </cell>
          <cell r="F6506" t="str">
            <v>件</v>
          </cell>
        </row>
        <row r="6507">
          <cell r="B6507" t="str">
            <v>咖哩粉600G(磨</v>
          </cell>
          <cell r="C6507" t="str">
            <v>小磨坊</v>
          </cell>
          <cell r="D6507" t="str">
            <v>小磨坊600G</v>
          </cell>
          <cell r="E6507" t="str">
            <v>定翔</v>
          </cell>
          <cell r="F6507" t="str">
            <v>盒</v>
          </cell>
        </row>
        <row r="6508">
          <cell r="B6508" t="str">
            <v>太白粉(三花</v>
          </cell>
          <cell r="D6508" t="str">
            <v>20k/包</v>
          </cell>
          <cell r="E6508" t="str">
            <v>日陞</v>
          </cell>
          <cell r="F6508" t="str">
            <v>包</v>
          </cell>
        </row>
        <row r="6509">
          <cell r="B6509" t="str">
            <v>樹薯粉</v>
          </cell>
          <cell r="C6509" t="str">
            <v>宏旭食品企業有限公司</v>
          </cell>
          <cell r="E6509" t="str">
            <v>日陞</v>
          </cell>
          <cell r="F6509" t="str">
            <v>包</v>
          </cell>
        </row>
        <row r="6510">
          <cell r="B6510" t="str">
            <v>地瓜粉20K</v>
          </cell>
          <cell r="C6510" t="str">
            <v>群富實業</v>
          </cell>
          <cell r="D6510" t="str">
            <v>三星</v>
          </cell>
          <cell r="E6510" t="str">
            <v>日陞</v>
          </cell>
          <cell r="F6510" t="str">
            <v>件</v>
          </cell>
        </row>
        <row r="6511">
          <cell r="B6511" t="str">
            <v>地瓜粉</v>
          </cell>
          <cell r="C6511" t="str">
            <v>群富實業</v>
          </cell>
          <cell r="E6511" t="str">
            <v>日陞</v>
          </cell>
          <cell r="F6511" t="str">
            <v>KG</v>
          </cell>
        </row>
        <row r="6512">
          <cell r="B6512" t="str">
            <v>地瓜粉20K</v>
          </cell>
          <cell r="D6512" t="str">
            <v>三花</v>
          </cell>
          <cell r="E6512" t="str">
            <v>定翔</v>
          </cell>
          <cell r="F6512" t="str">
            <v>件</v>
          </cell>
        </row>
        <row r="6513">
          <cell r="B6513" t="str">
            <v>黃豆粉</v>
          </cell>
          <cell r="E6513" t="str">
            <v>現購王哥</v>
          </cell>
          <cell r="F6513" t="str">
            <v>KG</v>
          </cell>
        </row>
        <row r="6514">
          <cell r="B6514" t="str">
            <v>芋頭粉</v>
          </cell>
          <cell r="C6514" t="str">
            <v>尚旺生技有限公司</v>
          </cell>
          <cell r="E6514" t="str">
            <v>尚旺</v>
          </cell>
          <cell r="F6514" t="str">
            <v>KG</v>
          </cell>
        </row>
        <row r="6515">
          <cell r="B6515" t="str">
            <v>地瓜粉20K(台灣</v>
          </cell>
          <cell r="D6515" t="str">
            <v>玉成粉</v>
          </cell>
          <cell r="E6515" t="str">
            <v>日陞</v>
          </cell>
          <cell r="F6515" t="str">
            <v>件</v>
          </cell>
        </row>
        <row r="6516">
          <cell r="B6516" t="str">
            <v>地瓜粉</v>
          </cell>
          <cell r="D6516" t="str">
            <v>400G/純台灣</v>
          </cell>
          <cell r="E6516" t="str">
            <v>宇佃興</v>
          </cell>
          <cell r="F6516" t="str">
            <v>包</v>
          </cell>
        </row>
        <row r="6517">
          <cell r="B6517" t="str">
            <v>地瓜粉(密封包</v>
          </cell>
          <cell r="D6517" t="str">
            <v>1k/包</v>
          </cell>
          <cell r="E6517" t="str">
            <v>現購王哥</v>
          </cell>
          <cell r="F6517" t="str">
            <v>包</v>
          </cell>
        </row>
        <row r="6518">
          <cell r="B6518" t="str">
            <v>麵粉(低筋</v>
          </cell>
          <cell r="D6518" t="str">
            <v>300g/包</v>
          </cell>
          <cell r="E6518" t="str">
            <v>定翔</v>
          </cell>
          <cell r="F6518" t="str">
            <v>包</v>
          </cell>
        </row>
        <row r="6519">
          <cell r="B6519" t="str">
            <v>麵粉(高筋</v>
          </cell>
          <cell r="D6519" t="str">
            <v>300g/包</v>
          </cell>
          <cell r="E6519" t="str">
            <v>定翔</v>
          </cell>
          <cell r="F6519" t="str">
            <v>包</v>
          </cell>
        </row>
        <row r="6520">
          <cell r="B6520" t="str">
            <v>麵粉22K</v>
          </cell>
          <cell r="C6520" t="str">
            <v>泰益麵粉廠</v>
          </cell>
          <cell r="E6520" t="str">
            <v>日陞</v>
          </cell>
          <cell r="F6520" t="str">
            <v>件</v>
          </cell>
        </row>
        <row r="6521">
          <cell r="B6521" t="str">
            <v>麵粉</v>
          </cell>
          <cell r="C6521" t="str">
            <v>泰益麵粉廠</v>
          </cell>
          <cell r="E6521" t="str">
            <v>日陞</v>
          </cell>
          <cell r="F6521" t="str">
            <v>KG</v>
          </cell>
        </row>
        <row r="6522">
          <cell r="B6522" t="str">
            <v>麵粉(中筋</v>
          </cell>
          <cell r="C6522" t="str">
            <v>泰益麵粉廠</v>
          </cell>
          <cell r="D6522" t="str">
            <v>22K/件</v>
          </cell>
          <cell r="E6522" t="str">
            <v>日陞</v>
          </cell>
          <cell r="F6522" t="str">
            <v>KG</v>
          </cell>
        </row>
        <row r="6523">
          <cell r="B6523" t="str">
            <v>再來米粉600G</v>
          </cell>
          <cell r="E6523" t="str">
            <v>定翔</v>
          </cell>
          <cell r="F6523" t="str">
            <v>包</v>
          </cell>
        </row>
        <row r="6524">
          <cell r="B6524" t="str">
            <v>N麵粉(低筋</v>
          </cell>
          <cell r="E6524" t="str">
            <v>生楓</v>
          </cell>
          <cell r="F6524" t="str">
            <v>KG</v>
          </cell>
        </row>
        <row r="6525">
          <cell r="B6525" t="str">
            <v>N麵粉(高筋</v>
          </cell>
          <cell r="E6525" t="str">
            <v>生楓</v>
          </cell>
          <cell r="F6525" t="str">
            <v>KG</v>
          </cell>
        </row>
        <row r="6526">
          <cell r="B6526" t="str">
            <v>麵粉22K(低筋</v>
          </cell>
          <cell r="C6526" t="str">
            <v>泰益麵粉廠</v>
          </cell>
          <cell r="D6526" t="str">
            <v>22K</v>
          </cell>
          <cell r="E6526" t="str">
            <v>日陞</v>
          </cell>
          <cell r="F6526" t="str">
            <v>件</v>
          </cell>
        </row>
        <row r="6527">
          <cell r="B6527" t="str">
            <v>冰糖600G</v>
          </cell>
          <cell r="E6527" t="str">
            <v>定翔</v>
          </cell>
          <cell r="F6527" t="str">
            <v>包</v>
          </cell>
        </row>
        <row r="6528">
          <cell r="B6528" t="str">
            <v>嫩精粉</v>
          </cell>
          <cell r="D6528" t="str">
            <v>450G/罐</v>
          </cell>
          <cell r="E6528" t="str">
            <v>永芳</v>
          </cell>
          <cell r="F6528" t="str">
            <v>罐</v>
          </cell>
        </row>
        <row r="6529">
          <cell r="B6529" t="str">
            <v>三奈粉</v>
          </cell>
          <cell r="D6529" t="str">
            <v>600G</v>
          </cell>
          <cell r="E6529" t="str">
            <v>定翔</v>
          </cell>
          <cell r="F6529" t="str">
            <v>盒</v>
          </cell>
        </row>
        <row r="6530">
          <cell r="B6530" t="str">
            <v>熟腰果500G</v>
          </cell>
          <cell r="E6530" t="str">
            <v>定翔</v>
          </cell>
          <cell r="F6530" t="str">
            <v>包</v>
          </cell>
        </row>
        <row r="6531">
          <cell r="B6531" t="str">
            <v>熟腰果600G</v>
          </cell>
          <cell r="C6531" t="str">
            <v>今達食品有限公司</v>
          </cell>
          <cell r="E6531" t="str">
            <v>全國</v>
          </cell>
          <cell r="F6531" t="str">
            <v>包</v>
          </cell>
        </row>
        <row r="6532">
          <cell r="B6532" t="str">
            <v>蔓越莓(切</v>
          </cell>
          <cell r="D6532" t="str">
            <v>600g/包</v>
          </cell>
          <cell r="E6532" t="str">
            <v>全國</v>
          </cell>
          <cell r="F6532" t="str">
            <v>包</v>
          </cell>
        </row>
        <row r="6533">
          <cell r="B6533" t="str">
            <v>蔓越莓(粒</v>
          </cell>
          <cell r="D6533" t="str">
            <v>600g/包</v>
          </cell>
          <cell r="E6533" t="str">
            <v>全國</v>
          </cell>
          <cell r="F6533" t="str">
            <v>包</v>
          </cell>
        </row>
        <row r="6534">
          <cell r="B6534" t="str">
            <v>玉米粒罐340G</v>
          </cell>
          <cell r="D6534" t="str">
            <v>好媽媽</v>
          </cell>
          <cell r="E6534" t="str">
            <v>定翔</v>
          </cell>
          <cell r="F6534" t="str">
            <v>罐</v>
          </cell>
        </row>
        <row r="6535">
          <cell r="B6535" t="str">
            <v>玉米粒罐2.1K</v>
          </cell>
          <cell r="C6535" t="str">
            <v>好帝一食品有限公司</v>
          </cell>
          <cell r="D6535" t="str">
            <v>牛頭牌</v>
          </cell>
          <cell r="E6535" t="str">
            <v>日陞</v>
          </cell>
          <cell r="F6535" t="str">
            <v>桶</v>
          </cell>
        </row>
        <row r="6536">
          <cell r="B6536" t="str">
            <v>玉米粒罐312G</v>
          </cell>
          <cell r="C6536" t="str">
            <v>好帝一食品股份有限公司</v>
          </cell>
          <cell r="D6536" t="str">
            <v>牛頭牌</v>
          </cell>
          <cell r="E6536" t="str">
            <v>定翔</v>
          </cell>
          <cell r="F6536" t="str">
            <v>罐</v>
          </cell>
        </row>
        <row r="6537">
          <cell r="B6537" t="str">
            <v>玉米粒罐311G</v>
          </cell>
          <cell r="C6537" t="str">
            <v>台灣通用磨坊股份有限公司</v>
          </cell>
          <cell r="D6537" t="str">
            <v>綠巨人</v>
          </cell>
          <cell r="E6537" t="str">
            <v>定翔</v>
          </cell>
          <cell r="F6537" t="str">
            <v>罐</v>
          </cell>
        </row>
        <row r="6538">
          <cell r="B6538" t="str">
            <v>玉米醬411G</v>
          </cell>
          <cell r="C6538" t="str">
            <v>台灣通用磨坊股份有限公司</v>
          </cell>
          <cell r="D6538" t="str">
            <v>綠巨人</v>
          </cell>
          <cell r="E6538" t="str">
            <v>定翔</v>
          </cell>
          <cell r="F6538" t="str">
            <v>罐</v>
          </cell>
        </row>
        <row r="6539">
          <cell r="B6539" t="str">
            <v>玉米粒罐(易開</v>
          </cell>
          <cell r="E6539" t="str">
            <v>現購王哥</v>
          </cell>
          <cell r="F6539" t="str">
            <v>罐</v>
          </cell>
        </row>
        <row r="6540">
          <cell r="B6540" t="str">
            <v>湯廚濃湯罐</v>
          </cell>
          <cell r="E6540" t="str">
            <v>現購王哥</v>
          </cell>
          <cell r="F6540" t="str">
            <v>罐</v>
          </cell>
        </row>
        <row r="6541">
          <cell r="B6541" t="str">
            <v>玉米醬411G</v>
          </cell>
          <cell r="C6541" t="str">
            <v>台灣通用磨坊股份有限公司</v>
          </cell>
          <cell r="D6541" t="str">
            <v>綠巨人</v>
          </cell>
          <cell r="E6541" t="str">
            <v>永芳</v>
          </cell>
          <cell r="F6541" t="str">
            <v>罐</v>
          </cell>
        </row>
        <row r="6542">
          <cell r="B6542" t="str">
            <v>玉米粒罐2.1K</v>
          </cell>
          <cell r="D6542" t="str">
            <v>台糖</v>
          </cell>
          <cell r="E6542" t="str">
            <v>現購</v>
          </cell>
          <cell r="F6542" t="str">
            <v>桶</v>
          </cell>
        </row>
        <row r="6543">
          <cell r="B6543" t="str">
            <v>玉米醬3K</v>
          </cell>
          <cell r="C6543" t="str">
            <v>好帝一食品有限公司</v>
          </cell>
          <cell r="D6543" t="str">
            <v>牛頭牌</v>
          </cell>
          <cell r="E6543" t="str">
            <v>定翔</v>
          </cell>
          <cell r="F6543" t="str">
            <v>桶</v>
          </cell>
        </row>
        <row r="6544">
          <cell r="B6544" t="str">
            <v>玉米醬3K</v>
          </cell>
          <cell r="C6544" t="str">
            <v>好帝一食品有限公司</v>
          </cell>
          <cell r="D6544" t="str">
            <v>牛頭牌</v>
          </cell>
          <cell r="E6544" t="str">
            <v>全國</v>
          </cell>
          <cell r="F6544" t="str">
            <v>桶</v>
          </cell>
        </row>
        <row r="6545">
          <cell r="B6545" t="str">
            <v>玉米醬3K</v>
          </cell>
          <cell r="C6545" t="str">
            <v>好帝一食品</v>
          </cell>
          <cell r="D6545" t="str">
            <v>桶/3KG</v>
          </cell>
          <cell r="E6545" t="str">
            <v>日陞</v>
          </cell>
          <cell r="F6545" t="str">
            <v>桶</v>
          </cell>
        </row>
        <row r="6546">
          <cell r="B6546" t="str">
            <v>N玉米醬411G</v>
          </cell>
          <cell r="C6546" t="str">
            <v>好帝一食品有限公司</v>
          </cell>
          <cell r="D6546" t="str">
            <v>牛頭牌</v>
          </cell>
          <cell r="E6546" t="str">
            <v>日陞</v>
          </cell>
          <cell r="F6546" t="str">
            <v>罐</v>
          </cell>
        </row>
        <row r="6547">
          <cell r="B6547" t="str">
            <v>玉米濃湯粉1K</v>
          </cell>
          <cell r="D6547" t="str">
            <v>小磨坊</v>
          </cell>
          <cell r="E6547" t="str">
            <v>定翔</v>
          </cell>
          <cell r="F6547" t="str">
            <v>包</v>
          </cell>
        </row>
        <row r="6548">
          <cell r="B6548" t="str">
            <v>濃湯粉(日正</v>
          </cell>
          <cell r="C6548" t="str">
            <v>日正食品工業股份有限公司</v>
          </cell>
          <cell r="D6548" t="str">
            <v>1KG/包</v>
          </cell>
          <cell r="E6548" t="str">
            <v>現購</v>
          </cell>
          <cell r="F6548" t="str">
            <v>包</v>
          </cell>
        </row>
        <row r="6549">
          <cell r="B6549" t="str">
            <v>泰式甜雞醬</v>
          </cell>
          <cell r="E6549" t="str">
            <v>定翔</v>
          </cell>
          <cell r="F6549" t="str">
            <v>瓶</v>
          </cell>
        </row>
        <row r="6550">
          <cell r="B6550" t="str">
            <v>玉米粒罐(生機</v>
          </cell>
          <cell r="D6550" t="str">
            <v>綠巨人150G</v>
          </cell>
          <cell r="E6550" t="str">
            <v>台北一市</v>
          </cell>
          <cell r="F6550" t="str">
            <v>KG</v>
          </cell>
        </row>
        <row r="6551">
          <cell r="B6551" t="str">
            <v>鳳梨罐3K</v>
          </cell>
          <cell r="C6551" t="str">
            <v>東和食品</v>
          </cell>
          <cell r="D6551" t="str">
            <v>箱/6入</v>
          </cell>
          <cell r="E6551" t="str">
            <v>日陞</v>
          </cell>
          <cell r="F6551" t="str">
            <v>桶</v>
          </cell>
        </row>
        <row r="6552">
          <cell r="B6552" t="str">
            <v>鳳梨罐565G</v>
          </cell>
          <cell r="C6552" t="str">
            <v>東和食品</v>
          </cell>
          <cell r="D6552" t="str">
            <v>箱/12入</v>
          </cell>
          <cell r="E6552" t="str">
            <v>日陞</v>
          </cell>
          <cell r="F6552" t="str">
            <v>罐</v>
          </cell>
        </row>
        <row r="6553">
          <cell r="B6553" t="str">
            <v>鳳梨罐3K</v>
          </cell>
          <cell r="D6553" t="str">
            <v>箱/6入/3KG</v>
          </cell>
          <cell r="E6553" t="str">
            <v>永芳</v>
          </cell>
          <cell r="F6553" t="str">
            <v>桶</v>
          </cell>
        </row>
        <row r="6554">
          <cell r="B6554" t="str">
            <v>金蘭醬油5L(淡</v>
          </cell>
          <cell r="C6554" t="str">
            <v>金蘭食品股份有限公司</v>
          </cell>
          <cell r="D6554" t="str">
            <v>4入/件</v>
          </cell>
          <cell r="E6554" t="str">
            <v>日陞</v>
          </cell>
          <cell r="F6554" t="str">
            <v>桶</v>
          </cell>
        </row>
        <row r="6555">
          <cell r="B6555" t="str">
            <v>台鳳鳳梨罐</v>
          </cell>
          <cell r="D6555" t="str">
            <v>12PCS/1BOX</v>
          </cell>
          <cell r="E6555" t="str">
            <v>定翔</v>
          </cell>
          <cell r="F6555" t="str">
            <v>罐</v>
          </cell>
        </row>
        <row r="6556">
          <cell r="B6556" t="str">
            <v>鹹冬瓜醬3K</v>
          </cell>
          <cell r="D6556" t="str">
            <v>桶/3KG</v>
          </cell>
          <cell r="E6556" t="str">
            <v>定翔</v>
          </cell>
          <cell r="F6556" t="str">
            <v>桶</v>
          </cell>
        </row>
        <row r="6557">
          <cell r="B6557" t="str">
            <v>鹹冬瓜醬380G</v>
          </cell>
          <cell r="E6557" t="str">
            <v>定翔</v>
          </cell>
          <cell r="F6557" t="str">
            <v>罐</v>
          </cell>
        </row>
        <row r="6558">
          <cell r="B6558" t="str">
            <v>N鹹冬瓜600G</v>
          </cell>
          <cell r="E6558" t="str">
            <v>定翔</v>
          </cell>
          <cell r="F6558" t="str">
            <v>罐</v>
          </cell>
        </row>
        <row r="6559">
          <cell r="B6559" t="str">
            <v>花椒粉600G</v>
          </cell>
          <cell r="E6559" t="str">
            <v>定翔</v>
          </cell>
          <cell r="F6559" t="str">
            <v>包</v>
          </cell>
        </row>
        <row r="6560">
          <cell r="B6560" t="str">
            <v>鹹鳳梨醬3K</v>
          </cell>
          <cell r="D6560" t="str">
            <v>桶/3KG</v>
          </cell>
          <cell r="E6560" t="str">
            <v>定翔</v>
          </cell>
          <cell r="F6560" t="str">
            <v>桶</v>
          </cell>
        </row>
        <row r="6561">
          <cell r="B6561" t="str">
            <v>鹹鳳梨醬600G</v>
          </cell>
          <cell r="D6561" t="str">
            <v>罐/600G</v>
          </cell>
          <cell r="E6561" t="str">
            <v>定翔</v>
          </cell>
          <cell r="F6561" t="str">
            <v>罐</v>
          </cell>
        </row>
        <row r="6562">
          <cell r="B6562" t="str">
            <v>鹹鳳梨3K(德</v>
          </cell>
          <cell r="C6562" t="str">
            <v>源味農產品商行</v>
          </cell>
          <cell r="E6562" t="str">
            <v>全國</v>
          </cell>
          <cell r="F6562" t="str">
            <v>桶</v>
          </cell>
        </row>
        <row r="6563">
          <cell r="B6563" t="str">
            <v>鳳梨豆豉(有機</v>
          </cell>
          <cell r="E6563" t="str">
            <v>宇佃興</v>
          </cell>
          <cell r="F6563" t="str">
            <v>罐</v>
          </cell>
        </row>
        <row r="6564">
          <cell r="B6564" t="str">
            <v>紅薏仁(有機</v>
          </cell>
          <cell r="E6564" t="str">
            <v>宇佃興</v>
          </cell>
          <cell r="F6564" t="str">
            <v>包</v>
          </cell>
        </row>
        <row r="6565">
          <cell r="B6565" t="str">
            <v>絞白瓜</v>
          </cell>
          <cell r="C6565" t="str">
            <v>品碩豐食品行</v>
          </cell>
          <cell r="D6565" t="str">
            <v>3k/包</v>
          </cell>
          <cell r="E6565" t="str">
            <v>品碩豐</v>
          </cell>
          <cell r="F6565" t="str">
            <v>KG</v>
          </cell>
        </row>
        <row r="6566">
          <cell r="B6566" t="str">
            <v>脆筍片12K(散</v>
          </cell>
          <cell r="D6566" t="str">
            <v>12K/件</v>
          </cell>
          <cell r="E6566" t="str">
            <v>永芳</v>
          </cell>
          <cell r="F6566" t="str">
            <v>件</v>
          </cell>
        </row>
        <row r="6567">
          <cell r="B6567" t="str">
            <v>高麗菜乾</v>
          </cell>
          <cell r="E6567" t="str">
            <v>定翔</v>
          </cell>
          <cell r="F6567" t="str">
            <v>KG</v>
          </cell>
        </row>
        <row r="6568">
          <cell r="B6568" t="str">
            <v>醬碎瓜</v>
          </cell>
          <cell r="C6568" t="str">
            <v>品碩豐食品行</v>
          </cell>
          <cell r="D6568" t="str">
            <v>3K/包</v>
          </cell>
          <cell r="E6568" t="str">
            <v>品碩豐</v>
          </cell>
          <cell r="F6568" t="str">
            <v>KG</v>
          </cell>
        </row>
        <row r="6569">
          <cell r="B6569" t="str">
            <v>圓平瓜</v>
          </cell>
          <cell r="C6569" t="str">
            <v>品碩豐食品行</v>
          </cell>
          <cell r="D6569" t="str">
            <v>3K/包</v>
          </cell>
          <cell r="E6569" t="str">
            <v>品碩豐</v>
          </cell>
          <cell r="F6569" t="str">
            <v>KG</v>
          </cell>
        </row>
        <row r="6570">
          <cell r="B6570" t="str">
            <v>素高湯</v>
          </cell>
          <cell r="D6570" t="str">
            <v>3.2L</v>
          </cell>
          <cell r="E6570" t="str">
            <v>現購王哥</v>
          </cell>
          <cell r="F6570" t="str">
            <v>桶</v>
          </cell>
        </row>
        <row r="6571">
          <cell r="B6571" t="str">
            <v>義大利肉醬</v>
          </cell>
          <cell r="D6571" t="str">
            <v>桶/3KG</v>
          </cell>
          <cell r="E6571" t="str">
            <v>永芳</v>
          </cell>
          <cell r="F6571" t="str">
            <v>桶</v>
          </cell>
        </row>
        <row r="6572">
          <cell r="B6572" t="str">
            <v>義大利肉醬720G</v>
          </cell>
          <cell r="E6572" t="str">
            <v>現購王哥</v>
          </cell>
          <cell r="F6572" t="str">
            <v>罐</v>
          </cell>
        </row>
        <row r="6573">
          <cell r="B6573" t="str">
            <v>草菇罐400G</v>
          </cell>
          <cell r="E6573" t="str">
            <v>定翔</v>
          </cell>
          <cell r="F6573" t="str">
            <v>罐</v>
          </cell>
        </row>
        <row r="6574">
          <cell r="B6574" t="str">
            <v>草菇罐(大</v>
          </cell>
          <cell r="D6574" t="str">
            <v>6入/箱</v>
          </cell>
          <cell r="E6574" t="str">
            <v>永芳</v>
          </cell>
          <cell r="F6574" t="str">
            <v>桶</v>
          </cell>
        </row>
        <row r="6575">
          <cell r="B6575" t="str">
            <v>洋菇罐400G</v>
          </cell>
          <cell r="E6575" t="str">
            <v>定翔</v>
          </cell>
          <cell r="F6575" t="str">
            <v>罐</v>
          </cell>
        </row>
        <row r="6576">
          <cell r="B6576" t="str">
            <v>洋菇罐1.6K(精</v>
          </cell>
          <cell r="E6576" t="str">
            <v>永芳</v>
          </cell>
          <cell r="F6576" t="str">
            <v>罐</v>
          </cell>
        </row>
        <row r="6577">
          <cell r="B6577" t="str">
            <v>鮑魚罐(3粒</v>
          </cell>
          <cell r="E6577" t="str">
            <v>定翔</v>
          </cell>
          <cell r="F6577" t="str">
            <v>罐</v>
          </cell>
        </row>
        <row r="6578">
          <cell r="B6578" t="str">
            <v>N太白粉400G</v>
          </cell>
          <cell r="E6578" t="str">
            <v>公司庫存</v>
          </cell>
          <cell r="F6578" t="str">
            <v>包</v>
          </cell>
        </row>
        <row r="6579">
          <cell r="B6579" t="str">
            <v>紅趜米600G</v>
          </cell>
          <cell r="E6579" t="str">
            <v>定翔</v>
          </cell>
          <cell r="F6579" t="str">
            <v>包</v>
          </cell>
        </row>
        <row r="6580">
          <cell r="B6580" t="str">
            <v>帝王鮑魚片</v>
          </cell>
          <cell r="E6580" t="str">
            <v>現購王哥</v>
          </cell>
          <cell r="F6580" t="str">
            <v>KG</v>
          </cell>
        </row>
        <row r="6581">
          <cell r="B6581" t="str">
            <v>鮑魚片</v>
          </cell>
          <cell r="D6581" t="str">
            <v>600G/包</v>
          </cell>
          <cell r="E6581" t="str">
            <v>詹益銘</v>
          </cell>
          <cell r="F6581" t="str">
            <v>包</v>
          </cell>
        </row>
        <row r="6582">
          <cell r="B6582" t="str">
            <v>牛蒡乾</v>
          </cell>
          <cell r="D6582" t="str">
            <v>10兩/桶</v>
          </cell>
          <cell r="E6582" t="str">
            <v>現購王哥</v>
          </cell>
          <cell r="F6582" t="str">
            <v>桶</v>
          </cell>
        </row>
        <row r="6583">
          <cell r="B6583" t="str">
            <v>香菇精500G</v>
          </cell>
          <cell r="E6583" t="str">
            <v>定翔</v>
          </cell>
          <cell r="F6583" t="str">
            <v>盒</v>
          </cell>
        </row>
        <row r="6584">
          <cell r="B6584" t="str">
            <v>孜然粉260G</v>
          </cell>
          <cell r="E6584" t="str">
            <v>定翔</v>
          </cell>
          <cell r="F6584" t="str">
            <v>罐</v>
          </cell>
        </row>
        <row r="6585">
          <cell r="B6585" t="str">
            <v>鮮菇調味粉</v>
          </cell>
          <cell r="D6585" t="str">
            <v>150G/台灣</v>
          </cell>
          <cell r="E6585" t="str">
            <v>綠采</v>
          </cell>
          <cell r="F6585" t="str">
            <v>罐</v>
          </cell>
        </row>
        <row r="6586">
          <cell r="B6586" t="str">
            <v>蒸肉粉600G</v>
          </cell>
          <cell r="C6586" t="str">
            <v>濟生股份有限公司</v>
          </cell>
          <cell r="D6586" t="str">
            <v>包/600g</v>
          </cell>
          <cell r="E6586" t="str">
            <v>全國</v>
          </cell>
          <cell r="F6586" t="str">
            <v>包</v>
          </cell>
        </row>
        <row r="6587">
          <cell r="B6587" t="str">
            <v>滷肉粉</v>
          </cell>
          <cell r="D6587" t="str">
            <v>包/1KG</v>
          </cell>
          <cell r="E6587" t="str">
            <v>定翔</v>
          </cell>
          <cell r="F6587" t="str">
            <v>包</v>
          </cell>
        </row>
        <row r="6588">
          <cell r="B6588" t="str">
            <v>蒸肉粉(飛</v>
          </cell>
          <cell r="D6588" t="str">
            <v>600G</v>
          </cell>
          <cell r="E6588" t="str">
            <v>永芳</v>
          </cell>
          <cell r="F6588" t="str">
            <v>包</v>
          </cell>
        </row>
        <row r="6589">
          <cell r="B6589" t="str">
            <v>酥炸粉(日正</v>
          </cell>
          <cell r="C6589" t="str">
            <v>日正食品工業股份有限公司</v>
          </cell>
          <cell r="D6589" t="str">
            <v>1K/包</v>
          </cell>
          <cell r="E6589" t="str">
            <v>現購</v>
          </cell>
          <cell r="F6589" t="str">
            <v>包</v>
          </cell>
        </row>
        <row r="6590">
          <cell r="B6590" t="str">
            <v>炸雞粉</v>
          </cell>
          <cell r="D6590" t="str">
            <v>1KG</v>
          </cell>
          <cell r="E6590" t="str">
            <v>定翔</v>
          </cell>
          <cell r="F6590" t="str">
            <v>包</v>
          </cell>
        </row>
        <row r="6591">
          <cell r="B6591" t="str">
            <v>綠豆</v>
          </cell>
          <cell r="C6591" t="str">
            <v>華順貿易</v>
          </cell>
          <cell r="E6591" t="str">
            <v>日陞</v>
          </cell>
          <cell r="F6591" t="str">
            <v>KG</v>
          </cell>
        </row>
        <row r="6592">
          <cell r="B6592" t="str">
            <v>綠豆仁</v>
          </cell>
          <cell r="E6592" t="str">
            <v>永芳</v>
          </cell>
          <cell r="F6592" t="str">
            <v>KG</v>
          </cell>
        </row>
        <row r="6593">
          <cell r="B6593" t="str">
            <v>花豆</v>
          </cell>
          <cell r="C6593" t="str">
            <v>華順貿易</v>
          </cell>
          <cell r="E6593" t="str">
            <v>日陞</v>
          </cell>
          <cell r="F6593" t="str">
            <v>KG</v>
          </cell>
        </row>
        <row r="6594">
          <cell r="B6594" t="str">
            <v>黃豆</v>
          </cell>
          <cell r="C6594" t="str">
            <v>華順貿易</v>
          </cell>
          <cell r="D6594" t="str">
            <v>非基改</v>
          </cell>
          <cell r="E6594" t="str">
            <v>日陞</v>
          </cell>
          <cell r="F6594" t="str">
            <v>KG</v>
          </cell>
        </row>
        <row r="6595">
          <cell r="B6595" t="str">
            <v>紅豆</v>
          </cell>
          <cell r="C6595" t="str">
            <v>華順貿易</v>
          </cell>
          <cell r="E6595" t="str">
            <v>日陞</v>
          </cell>
          <cell r="F6595" t="str">
            <v>KG</v>
          </cell>
        </row>
        <row r="6596">
          <cell r="B6596" t="str">
            <v>粉綠豆</v>
          </cell>
          <cell r="E6596" t="str">
            <v>日陞</v>
          </cell>
          <cell r="F6596" t="str">
            <v>KG</v>
          </cell>
        </row>
        <row r="6597">
          <cell r="B6597" t="str">
            <v>黑豆</v>
          </cell>
          <cell r="E6597" t="str">
            <v>日陞</v>
          </cell>
          <cell r="F6597" t="str">
            <v>KG</v>
          </cell>
        </row>
        <row r="6598">
          <cell r="B6598" t="str">
            <v>紅豆(台灣</v>
          </cell>
          <cell r="E6598" t="str">
            <v>日陞</v>
          </cell>
          <cell r="F6598" t="str">
            <v>KG</v>
          </cell>
        </row>
        <row r="6599">
          <cell r="B6599" t="str">
            <v>黃豆(國產</v>
          </cell>
          <cell r="C6599" t="str">
            <v>石磊合作農場</v>
          </cell>
          <cell r="E6599" t="str">
            <v>現購</v>
          </cell>
          <cell r="F6599" t="str">
            <v>包</v>
          </cell>
        </row>
        <row r="6600">
          <cell r="B6600" t="str">
            <v>黑豆(國產</v>
          </cell>
          <cell r="E6600" t="str">
            <v>現購</v>
          </cell>
          <cell r="F6600" t="str">
            <v>包</v>
          </cell>
        </row>
        <row r="6601">
          <cell r="B6601" t="str">
            <v>黑粉圓</v>
          </cell>
          <cell r="C6601" t="str">
            <v>尚旺生技有限公司</v>
          </cell>
          <cell r="E6601" t="str">
            <v>尚旺</v>
          </cell>
          <cell r="F6601" t="str">
            <v>KG</v>
          </cell>
        </row>
        <row r="6602">
          <cell r="B6602" t="str">
            <v>西谷米</v>
          </cell>
          <cell r="E6602" t="str">
            <v>日陞</v>
          </cell>
          <cell r="F6602" t="str">
            <v>KG</v>
          </cell>
        </row>
        <row r="6603">
          <cell r="B6603" t="str">
            <v>QQ結</v>
          </cell>
          <cell r="C6603" t="str">
            <v>尚旺生技有限公司</v>
          </cell>
          <cell r="E6603" t="str">
            <v>尚旺</v>
          </cell>
          <cell r="F6603" t="str">
            <v>KG</v>
          </cell>
        </row>
        <row r="6604">
          <cell r="B6604" t="str">
            <v>QQ圓</v>
          </cell>
          <cell r="C6604" t="str">
            <v>尚旺生技有限公司</v>
          </cell>
          <cell r="E6604" t="str">
            <v>尚旺</v>
          </cell>
          <cell r="F6604" t="str">
            <v>KG</v>
          </cell>
        </row>
        <row r="6605">
          <cell r="B6605" t="str">
            <v>小米</v>
          </cell>
          <cell r="C6605" t="str">
            <v>信成公司</v>
          </cell>
          <cell r="E6605" t="str">
            <v>全國</v>
          </cell>
          <cell r="F6605" t="str">
            <v>KG</v>
          </cell>
        </row>
        <row r="6606">
          <cell r="B6606" t="str">
            <v>黑粉圓(M</v>
          </cell>
          <cell r="C6606" t="str">
            <v>尚旺生技有限公司</v>
          </cell>
          <cell r="E6606" t="str">
            <v>尚旺</v>
          </cell>
          <cell r="F6606" t="str">
            <v>KG</v>
          </cell>
        </row>
        <row r="6607">
          <cell r="B6607" t="str">
            <v>白粉圓</v>
          </cell>
          <cell r="E6607" t="str">
            <v>定翔</v>
          </cell>
          <cell r="F6607" t="str">
            <v>KG</v>
          </cell>
        </row>
        <row r="6608">
          <cell r="B6608" t="str">
            <v>水晶餃3K</v>
          </cell>
          <cell r="C6608" t="str">
            <v>津悅食品有限公司</v>
          </cell>
          <cell r="D6608" t="str">
            <v>約125粒</v>
          </cell>
          <cell r="E6608" t="str">
            <v>津悅</v>
          </cell>
          <cell r="F6608" t="str">
            <v>包</v>
          </cell>
        </row>
        <row r="6609">
          <cell r="B6609" t="str">
            <v>黑粉圓(迷你</v>
          </cell>
          <cell r="E6609" t="str">
            <v>定翔</v>
          </cell>
          <cell r="F6609" t="str">
            <v>KG</v>
          </cell>
        </row>
        <row r="6610">
          <cell r="B6610" t="str">
            <v>小美冰琪淋</v>
          </cell>
          <cell r="E6610" t="str">
            <v>現購王哥</v>
          </cell>
          <cell r="F6610" t="str">
            <v>個</v>
          </cell>
        </row>
        <row r="6611">
          <cell r="B6611" t="str">
            <v>四神</v>
          </cell>
          <cell r="E6611" t="str">
            <v>定翔</v>
          </cell>
          <cell r="F6611" t="str">
            <v>KG</v>
          </cell>
        </row>
        <row r="6612">
          <cell r="B6612" t="str">
            <v>乾蓮子(去心</v>
          </cell>
          <cell r="E6612" t="str">
            <v>永芳</v>
          </cell>
          <cell r="F6612" t="str">
            <v>KG</v>
          </cell>
        </row>
        <row r="6613">
          <cell r="B6613" t="str">
            <v>乾蓮子600G</v>
          </cell>
          <cell r="D6613" t="str">
            <v>600G</v>
          </cell>
          <cell r="E6613" t="str">
            <v>永芳</v>
          </cell>
          <cell r="F6613" t="str">
            <v>包</v>
          </cell>
        </row>
        <row r="6614">
          <cell r="B6614" t="str">
            <v>芡實</v>
          </cell>
          <cell r="E6614" t="str">
            <v>永芳</v>
          </cell>
          <cell r="F6614" t="str">
            <v>KG</v>
          </cell>
        </row>
        <row r="6615">
          <cell r="B6615" t="str">
            <v>小薏仁</v>
          </cell>
          <cell r="C6615" t="str">
            <v>華順貿易</v>
          </cell>
          <cell r="E6615" t="str">
            <v>日陞</v>
          </cell>
          <cell r="F6615" t="str">
            <v>KG</v>
          </cell>
        </row>
        <row r="6616">
          <cell r="B6616" t="str">
            <v>大薏仁</v>
          </cell>
          <cell r="E6616" t="str">
            <v>定翔</v>
          </cell>
          <cell r="F6616" t="str">
            <v>KG</v>
          </cell>
        </row>
        <row r="6617">
          <cell r="B6617" t="str">
            <v>雪蓮子</v>
          </cell>
          <cell r="E6617" t="str">
            <v>定翔</v>
          </cell>
          <cell r="F6617" t="str">
            <v>KG</v>
          </cell>
        </row>
        <row r="6618">
          <cell r="B6618" t="str">
            <v>包心粉圓600G</v>
          </cell>
          <cell r="C6618" t="str">
            <v>賞味佳食品</v>
          </cell>
          <cell r="E6618" t="str">
            <v>全國</v>
          </cell>
          <cell r="F6618" t="str">
            <v>包</v>
          </cell>
        </row>
        <row r="6619">
          <cell r="B6619" t="str">
            <v>迷迭香粉170G</v>
          </cell>
          <cell r="E6619" t="str">
            <v>定翔</v>
          </cell>
          <cell r="F6619" t="str">
            <v>罐</v>
          </cell>
        </row>
        <row r="6620">
          <cell r="B6620" t="str">
            <v>雙葉冰淇淋</v>
          </cell>
          <cell r="E6620" t="str">
            <v>現購王哥</v>
          </cell>
          <cell r="F6620" t="str">
            <v>個</v>
          </cell>
        </row>
        <row r="6621">
          <cell r="B6621" t="str">
            <v>當歸</v>
          </cell>
          <cell r="E6621" t="str">
            <v>定翔</v>
          </cell>
          <cell r="F6621" t="str">
            <v>KG</v>
          </cell>
        </row>
        <row r="6622">
          <cell r="B6622" t="str">
            <v>紅棗</v>
          </cell>
          <cell r="C6622" t="str">
            <v>信成股份有限公司</v>
          </cell>
          <cell r="E6622" t="str">
            <v>全國</v>
          </cell>
          <cell r="F6622" t="str">
            <v>KG</v>
          </cell>
        </row>
        <row r="6623">
          <cell r="B6623" t="str">
            <v>黑棗</v>
          </cell>
          <cell r="E6623" t="str">
            <v>定翔</v>
          </cell>
          <cell r="F6623" t="str">
            <v>KG</v>
          </cell>
        </row>
        <row r="6624">
          <cell r="B6624" t="str">
            <v>黃耆</v>
          </cell>
          <cell r="E6624" t="str">
            <v>定翔</v>
          </cell>
          <cell r="F6624" t="str">
            <v>KG</v>
          </cell>
        </row>
        <row r="6625">
          <cell r="B6625" t="str">
            <v>銀杏</v>
          </cell>
          <cell r="E6625" t="str">
            <v>定翔</v>
          </cell>
          <cell r="F6625" t="str">
            <v>KG</v>
          </cell>
        </row>
        <row r="6626">
          <cell r="B6626" t="str">
            <v>枸杞</v>
          </cell>
          <cell r="E6626" t="str">
            <v>公司庫存</v>
          </cell>
          <cell r="F6626" t="str">
            <v>KG</v>
          </cell>
        </row>
        <row r="6627">
          <cell r="B6627" t="str">
            <v>人篸鬚</v>
          </cell>
          <cell r="D6627" t="str">
            <v>品質佳</v>
          </cell>
          <cell r="E6627" t="str">
            <v>定翔</v>
          </cell>
          <cell r="F6627" t="str">
            <v>KG</v>
          </cell>
        </row>
        <row r="6628">
          <cell r="B6628" t="str">
            <v>川芎</v>
          </cell>
          <cell r="E6628" t="str">
            <v>定翔</v>
          </cell>
          <cell r="F6628" t="str">
            <v>KG</v>
          </cell>
        </row>
        <row r="6629">
          <cell r="B6629" t="str">
            <v>東洋蔘</v>
          </cell>
          <cell r="E6629" t="str">
            <v>現購王哥</v>
          </cell>
          <cell r="F6629" t="str">
            <v>KG</v>
          </cell>
        </row>
        <row r="6630">
          <cell r="B6630" t="str">
            <v>黨蔘</v>
          </cell>
          <cell r="E6630" t="str">
            <v>定翔</v>
          </cell>
          <cell r="F6630" t="str">
            <v>KG</v>
          </cell>
        </row>
        <row r="6631">
          <cell r="B6631" t="str">
            <v>生腰果</v>
          </cell>
          <cell r="E6631" t="str">
            <v>定翔</v>
          </cell>
          <cell r="F6631" t="str">
            <v>KG</v>
          </cell>
        </row>
        <row r="6632">
          <cell r="B6632" t="str">
            <v>熟腰果3K</v>
          </cell>
          <cell r="E6632" t="str">
            <v>定翔</v>
          </cell>
          <cell r="F6632" t="str">
            <v>包</v>
          </cell>
        </row>
        <row r="6633">
          <cell r="B6633" t="str">
            <v>當歸藥包60G</v>
          </cell>
          <cell r="E6633" t="str">
            <v>定翔</v>
          </cell>
          <cell r="F6633" t="str">
            <v>包</v>
          </cell>
        </row>
        <row r="6634">
          <cell r="B6634" t="str">
            <v>枸杞600G</v>
          </cell>
          <cell r="E6634" t="str">
            <v>公司庫存</v>
          </cell>
          <cell r="F6634" t="str">
            <v>包</v>
          </cell>
        </row>
        <row r="6635">
          <cell r="B6635" t="str">
            <v>熟地600G</v>
          </cell>
          <cell r="E6635" t="str">
            <v>定翔</v>
          </cell>
          <cell r="F6635" t="str">
            <v>盒</v>
          </cell>
        </row>
        <row r="6636">
          <cell r="B6636" t="str">
            <v>松子</v>
          </cell>
          <cell r="E6636" t="str">
            <v>定翔</v>
          </cell>
          <cell r="F6636" t="str">
            <v>KG</v>
          </cell>
        </row>
        <row r="6637">
          <cell r="B6637" t="str">
            <v>南瓜子</v>
          </cell>
          <cell r="E6637" t="str">
            <v>定翔</v>
          </cell>
          <cell r="F6637" t="str">
            <v>KG</v>
          </cell>
        </row>
        <row r="6638">
          <cell r="B6638" t="str">
            <v>N彩色圓子(芝麻</v>
          </cell>
          <cell r="E6638" t="str">
            <v>桂冠</v>
          </cell>
          <cell r="F6638" t="str">
            <v>包</v>
          </cell>
        </row>
        <row r="6639">
          <cell r="B6639" t="str">
            <v>淮山600G</v>
          </cell>
          <cell r="D6639" t="str">
            <v>盒/600G</v>
          </cell>
          <cell r="E6639" t="str">
            <v>定翔</v>
          </cell>
          <cell r="F6639" t="str">
            <v>盒</v>
          </cell>
        </row>
        <row r="6640">
          <cell r="B6640" t="str">
            <v>淮山</v>
          </cell>
          <cell r="E6640" t="str">
            <v>定翔</v>
          </cell>
          <cell r="F6640" t="str">
            <v>KG</v>
          </cell>
        </row>
        <row r="6641">
          <cell r="B6641" t="str">
            <v>髮菜</v>
          </cell>
          <cell r="E6641" t="str">
            <v>永芳</v>
          </cell>
          <cell r="F6641" t="str">
            <v>KG</v>
          </cell>
        </row>
        <row r="6642">
          <cell r="B6642" t="str">
            <v>髮菜(兩</v>
          </cell>
          <cell r="E6642" t="str">
            <v>永芳</v>
          </cell>
          <cell r="F6642" t="str">
            <v>兩</v>
          </cell>
        </row>
        <row r="6643">
          <cell r="B6643" t="str">
            <v>桂皮600G</v>
          </cell>
          <cell r="E6643" t="str">
            <v>定翔</v>
          </cell>
          <cell r="F6643" t="str">
            <v>包</v>
          </cell>
        </row>
        <row r="6644">
          <cell r="B6644" t="str">
            <v>草果600G</v>
          </cell>
          <cell r="E6644" t="str">
            <v>定翔</v>
          </cell>
          <cell r="F6644" t="str">
            <v>包</v>
          </cell>
        </row>
        <row r="6645">
          <cell r="B6645" t="str">
            <v>丁香600G</v>
          </cell>
          <cell r="E6645" t="str">
            <v>定翔</v>
          </cell>
          <cell r="F6645" t="str">
            <v>包</v>
          </cell>
        </row>
        <row r="6646">
          <cell r="B6646" t="str">
            <v>白胡椒粒</v>
          </cell>
          <cell r="E6646" t="str">
            <v>定翔</v>
          </cell>
          <cell r="F6646" t="str">
            <v>KG</v>
          </cell>
        </row>
        <row r="6647">
          <cell r="B6647" t="str">
            <v>桂枝</v>
          </cell>
          <cell r="E6647" t="str">
            <v>定翔</v>
          </cell>
          <cell r="F6647" t="str">
            <v>KG</v>
          </cell>
        </row>
        <row r="6648">
          <cell r="B6648" t="str">
            <v>糙薏仁</v>
          </cell>
          <cell r="E6648" t="str">
            <v>日陞</v>
          </cell>
          <cell r="F6648" t="str">
            <v>KG</v>
          </cell>
        </row>
        <row r="6649">
          <cell r="B6649" t="str">
            <v>甘草片</v>
          </cell>
          <cell r="E6649" t="str">
            <v>定翔</v>
          </cell>
          <cell r="F6649" t="str">
            <v>KG</v>
          </cell>
        </row>
        <row r="6650">
          <cell r="B6650" t="str">
            <v>乾木耳</v>
          </cell>
          <cell r="D6650" t="str">
            <v>150G</v>
          </cell>
          <cell r="E6650" t="str">
            <v>宇佃興</v>
          </cell>
          <cell r="F6650" t="str">
            <v>包</v>
          </cell>
        </row>
        <row r="6651">
          <cell r="B6651" t="str">
            <v>白木耳</v>
          </cell>
          <cell r="C6651" t="str">
            <v>廣漢貿易</v>
          </cell>
          <cell r="E6651" t="str">
            <v>全國</v>
          </cell>
          <cell r="F6651" t="str">
            <v>KG</v>
          </cell>
        </row>
        <row r="6652">
          <cell r="B6652" t="str">
            <v>乾木耳</v>
          </cell>
          <cell r="C6652" t="str">
            <v>上鼎昆布</v>
          </cell>
          <cell r="E6652" t="str">
            <v>全國</v>
          </cell>
          <cell r="F6652" t="str">
            <v>KG</v>
          </cell>
        </row>
        <row r="6653">
          <cell r="B6653" t="str">
            <v>乾木耳絲</v>
          </cell>
          <cell r="E6653" t="str">
            <v>定翔</v>
          </cell>
          <cell r="F6653" t="str">
            <v>KG</v>
          </cell>
        </row>
        <row r="6654">
          <cell r="B6654" t="str">
            <v>N彩色圓子(花生</v>
          </cell>
          <cell r="E6654" t="str">
            <v>桂冠</v>
          </cell>
          <cell r="F6654" t="str">
            <v>包</v>
          </cell>
        </row>
        <row r="6655">
          <cell r="B6655" t="str">
            <v>乾木耳絲</v>
          </cell>
          <cell r="C6655" t="str">
            <v>上鼎昆布</v>
          </cell>
          <cell r="E6655" t="str">
            <v>全國</v>
          </cell>
          <cell r="F6655" t="str">
            <v>KG</v>
          </cell>
        </row>
        <row r="6656">
          <cell r="B6656" t="str">
            <v>桂圓乾600G</v>
          </cell>
          <cell r="E6656" t="str">
            <v>定翔</v>
          </cell>
          <cell r="F6656" t="str">
            <v>盒</v>
          </cell>
        </row>
        <row r="6657">
          <cell r="B6657" t="str">
            <v>N彩色圓子(紫薯</v>
          </cell>
          <cell r="E6657" t="str">
            <v>桂冠</v>
          </cell>
          <cell r="F6657" t="str">
            <v>包</v>
          </cell>
        </row>
        <row r="6658">
          <cell r="B6658" t="str">
            <v>多采果子</v>
          </cell>
          <cell r="D6658" t="str">
            <v>300G</v>
          </cell>
          <cell r="E6658" t="str">
            <v>宇佃興</v>
          </cell>
          <cell r="F6658" t="str">
            <v>包</v>
          </cell>
        </row>
        <row r="6659">
          <cell r="B6659" t="str">
            <v>洋薏仁454G</v>
          </cell>
          <cell r="D6659" t="str">
            <v>454G</v>
          </cell>
          <cell r="E6659" t="str">
            <v>宇佃興</v>
          </cell>
          <cell r="F6659" t="str">
            <v>包</v>
          </cell>
        </row>
        <row r="6660">
          <cell r="B6660" t="str">
            <v>白木耳</v>
          </cell>
          <cell r="E6660" t="str">
            <v>定翔</v>
          </cell>
          <cell r="F6660" t="str">
            <v>KG</v>
          </cell>
        </row>
        <row r="6661">
          <cell r="B6661" t="str">
            <v>乾干貝(小</v>
          </cell>
          <cell r="E6661" t="str">
            <v>定翔</v>
          </cell>
          <cell r="F6661" t="str">
            <v>KG</v>
          </cell>
        </row>
        <row r="6662">
          <cell r="B6662" t="str">
            <v>乾干貝(大</v>
          </cell>
          <cell r="D6662" t="str">
            <v>大粒</v>
          </cell>
          <cell r="E6662" t="str">
            <v>定翔</v>
          </cell>
          <cell r="F6662" t="str">
            <v>KG</v>
          </cell>
        </row>
        <row r="6663">
          <cell r="B6663" t="str">
            <v>珠貝</v>
          </cell>
          <cell r="E6663" t="str">
            <v>定翔</v>
          </cell>
          <cell r="F6663" t="str">
            <v>KG</v>
          </cell>
        </row>
        <row r="6664">
          <cell r="B6664" t="str">
            <v>白木耳</v>
          </cell>
          <cell r="D6664" t="str">
            <v>45G</v>
          </cell>
          <cell r="E6664" t="str">
            <v>宇佃興</v>
          </cell>
          <cell r="F6664" t="str">
            <v>包</v>
          </cell>
        </row>
        <row r="6665">
          <cell r="B6665" t="str">
            <v>珍珠貝</v>
          </cell>
          <cell r="E6665" t="str">
            <v>定翔</v>
          </cell>
          <cell r="F6665" t="str">
            <v>KG</v>
          </cell>
        </row>
        <row r="6666">
          <cell r="B6666" t="str">
            <v>乾木耳絲</v>
          </cell>
          <cell r="D6666" t="str">
            <v>600G</v>
          </cell>
          <cell r="E6666" t="str">
            <v>廣生</v>
          </cell>
          <cell r="F6666" t="str">
            <v>包</v>
          </cell>
        </row>
        <row r="6667">
          <cell r="B6667" t="str">
            <v>紅棗(去籽</v>
          </cell>
          <cell r="C6667" t="str">
            <v>信成股份有限公司</v>
          </cell>
          <cell r="D6667" t="str">
            <v>600g/包</v>
          </cell>
          <cell r="E6667" t="str">
            <v>全國</v>
          </cell>
          <cell r="F6667" t="str">
            <v>包</v>
          </cell>
        </row>
        <row r="6668">
          <cell r="B6668" t="str">
            <v>紅棗600G</v>
          </cell>
          <cell r="C6668" t="str">
            <v>信成股份有限公司</v>
          </cell>
          <cell r="E6668" t="str">
            <v>全國</v>
          </cell>
          <cell r="F6668" t="str">
            <v>包</v>
          </cell>
        </row>
        <row r="6669">
          <cell r="B6669" t="str">
            <v>八角粒600G</v>
          </cell>
          <cell r="C6669" t="str">
            <v>廣漢貿易</v>
          </cell>
          <cell r="E6669" t="str">
            <v>全國</v>
          </cell>
          <cell r="F6669" t="str">
            <v>包</v>
          </cell>
        </row>
        <row r="6670">
          <cell r="B6670" t="str">
            <v>八角粒(小</v>
          </cell>
          <cell r="C6670" t="str">
            <v>老公仔</v>
          </cell>
          <cell r="D6670" t="str">
            <v>10G</v>
          </cell>
          <cell r="E6670" t="str">
            <v>定翔</v>
          </cell>
          <cell r="F6670" t="str">
            <v>包</v>
          </cell>
        </row>
        <row r="6671">
          <cell r="B6671" t="str">
            <v>紅豆1K</v>
          </cell>
          <cell r="C6671" t="str">
            <v>高雄市美濃區農會</v>
          </cell>
          <cell r="D6671" t="str">
            <v>產銷履歷</v>
          </cell>
          <cell r="E6671" t="str">
            <v>現購</v>
          </cell>
          <cell r="F6671" t="str">
            <v>包</v>
          </cell>
        </row>
        <row r="6672">
          <cell r="B6672" t="str">
            <v>紅豆30K</v>
          </cell>
          <cell r="C6672" t="str">
            <v>高雄市美濃區農會</v>
          </cell>
          <cell r="D6672" t="str">
            <v>產銷履歷</v>
          </cell>
          <cell r="E6672" t="str">
            <v>現購</v>
          </cell>
          <cell r="F6672" t="str">
            <v>包</v>
          </cell>
        </row>
        <row r="6673">
          <cell r="B6673" t="str">
            <v>N紅豆Q</v>
          </cell>
          <cell r="E6673" t="str">
            <v>現購</v>
          </cell>
          <cell r="F6673" t="str">
            <v>KG</v>
          </cell>
        </row>
        <row r="6674">
          <cell r="B6674" t="str">
            <v>N紅豆(產</v>
          </cell>
          <cell r="D6674" t="str">
            <v>30k/包</v>
          </cell>
          <cell r="E6674" t="str">
            <v>現購</v>
          </cell>
          <cell r="F6674" t="str">
            <v>KG</v>
          </cell>
        </row>
        <row r="6675">
          <cell r="B6675" t="str">
            <v>N蜂蜜3K</v>
          </cell>
          <cell r="C6675" t="str">
            <v>尚旺生技有限公司</v>
          </cell>
          <cell r="E6675" t="str">
            <v>尚旺</v>
          </cell>
          <cell r="F6675" t="str">
            <v>桶</v>
          </cell>
        </row>
        <row r="6676">
          <cell r="B6676" t="str">
            <v>龍眼蜜3K</v>
          </cell>
          <cell r="C6676" t="str">
            <v>尚旺生技有限公司</v>
          </cell>
          <cell r="E6676" t="str">
            <v>尚旺</v>
          </cell>
          <cell r="F6676" t="str">
            <v>桶</v>
          </cell>
        </row>
        <row r="6677">
          <cell r="B6677" t="str">
            <v>蜂蜜750G</v>
          </cell>
          <cell r="E6677" t="str">
            <v>定翔</v>
          </cell>
          <cell r="F6677" t="str">
            <v>罐</v>
          </cell>
        </row>
        <row r="6678">
          <cell r="B6678" t="str">
            <v>雪蓮子600G</v>
          </cell>
          <cell r="C6678" t="str">
            <v>信成公司</v>
          </cell>
          <cell r="E6678" t="str">
            <v>全國</v>
          </cell>
          <cell r="F6678" t="str">
            <v>包</v>
          </cell>
        </row>
        <row r="6679">
          <cell r="B6679" t="str">
            <v>乾香菇600G</v>
          </cell>
          <cell r="C6679" t="str">
            <v>家和香菇</v>
          </cell>
          <cell r="D6679" t="str">
            <v>小</v>
          </cell>
          <cell r="E6679" t="str">
            <v>全國</v>
          </cell>
          <cell r="F6679" t="str">
            <v>包</v>
          </cell>
        </row>
        <row r="6680">
          <cell r="B6680" t="str">
            <v>蜂蜜3L</v>
          </cell>
          <cell r="E6680" t="str">
            <v>定翔</v>
          </cell>
          <cell r="F6680" t="str">
            <v>桶</v>
          </cell>
        </row>
        <row r="6681">
          <cell r="B6681" t="str">
            <v>雪蓮子(生機</v>
          </cell>
          <cell r="D6681" t="str">
            <v>300g/包</v>
          </cell>
          <cell r="E6681" t="str">
            <v>宇佃興</v>
          </cell>
          <cell r="F6681" t="str">
            <v>包</v>
          </cell>
        </row>
        <row r="6682">
          <cell r="B6682" t="str">
            <v>蘑菇醬3K</v>
          </cell>
          <cell r="D6682" t="str">
            <v>桶/3KG</v>
          </cell>
          <cell r="E6682" t="str">
            <v>永芳</v>
          </cell>
          <cell r="F6682" t="str">
            <v>桶</v>
          </cell>
        </row>
        <row r="6683">
          <cell r="B6683" t="str">
            <v>蘑菇醬800G</v>
          </cell>
          <cell r="E6683" t="str">
            <v>定翔</v>
          </cell>
          <cell r="F6683" t="str">
            <v>罐</v>
          </cell>
        </row>
        <row r="6684">
          <cell r="B6684" t="str">
            <v>蘑菇醬(素</v>
          </cell>
          <cell r="D6684" t="str">
            <v>280G</v>
          </cell>
          <cell r="E6684" t="str">
            <v>宇佃興</v>
          </cell>
          <cell r="F6684" t="str">
            <v>罐</v>
          </cell>
        </row>
        <row r="6685">
          <cell r="B6685" t="str">
            <v>甜麵醬9K</v>
          </cell>
          <cell r="D6685" t="str">
            <v>箱/9KG</v>
          </cell>
          <cell r="E6685" t="str">
            <v>永芳</v>
          </cell>
          <cell r="F6685" t="str">
            <v>箱</v>
          </cell>
        </row>
        <row r="6686">
          <cell r="B6686" t="str">
            <v>甜麵醬3K</v>
          </cell>
          <cell r="D6686" t="str">
            <v>箱/3KG</v>
          </cell>
          <cell r="E6686" t="str">
            <v>永芳</v>
          </cell>
          <cell r="F6686" t="str">
            <v>箱</v>
          </cell>
        </row>
        <row r="6687">
          <cell r="B6687" t="str">
            <v>甜麵醬</v>
          </cell>
          <cell r="C6687" t="str">
            <v>十全特好食品股份有限公司</v>
          </cell>
          <cell r="E6687" t="str">
            <v>羿淳</v>
          </cell>
          <cell r="F6687" t="str">
            <v>KG</v>
          </cell>
        </row>
        <row r="6688">
          <cell r="B6688" t="str">
            <v>甜麵醬(非基改</v>
          </cell>
          <cell r="D6688" t="str">
            <v>460G/純素</v>
          </cell>
          <cell r="E6688" t="str">
            <v>宇佃興</v>
          </cell>
          <cell r="F6688" t="str">
            <v>罐</v>
          </cell>
        </row>
        <row r="6689">
          <cell r="B6689" t="str">
            <v>破布子3K</v>
          </cell>
          <cell r="E6689" t="str">
            <v>定翔</v>
          </cell>
          <cell r="F6689" t="str">
            <v>桶</v>
          </cell>
        </row>
        <row r="6690">
          <cell r="B6690" t="str">
            <v>破布子380G</v>
          </cell>
          <cell r="E6690" t="str">
            <v>定翔</v>
          </cell>
          <cell r="F6690" t="str">
            <v>瓶</v>
          </cell>
        </row>
        <row r="6691">
          <cell r="B6691" t="str">
            <v>破布子3K</v>
          </cell>
          <cell r="C6691" t="str">
            <v>品碩豐食品行</v>
          </cell>
          <cell r="E6691" t="str">
            <v>品碩豐</v>
          </cell>
          <cell r="F6691" t="str">
            <v>包</v>
          </cell>
        </row>
        <row r="6692">
          <cell r="B6692" t="str">
            <v>剝皮辣椒300G</v>
          </cell>
          <cell r="C6692" t="str">
            <v>品碩豐食品行</v>
          </cell>
          <cell r="E6692" t="str">
            <v>品碩豐</v>
          </cell>
          <cell r="F6692" t="str">
            <v>包</v>
          </cell>
        </row>
        <row r="6693">
          <cell r="B6693" t="str">
            <v>破布子375G</v>
          </cell>
          <cell r="D6693" t="str">
            <v>375G/全素</v>
          </cell>
          <cell r="E6693" t="str">
            <v>宇佃興</v>
          </cell>
          <cell r="F6693" t="str">
            <v>罐</v>
          </cell>
        </row>
        <row r="6694">
          <cell r="B6694" t="str">
            <v>生花生600G</v>
          </cell>
          <cell r="D6694" t="str">
            <v>600G</v>
          </cell>
          <cell r="E6694" t="str">
            <v>宇佃興</v>
          </cell>
          <cell r="F6694" t="str">
            <v>包</v>
          </cell>
        </row>
        <row r="6695">
          <cell r="B6695" t="str">
            <v>香酥花生300G</v>
          </cell>
          <cell r="D6695" t="str">
            <v>300G</v>
          </cell>
          <cell r="E6695" t="str">
            <v>宇佃興</v>
          </cell>
          <cell r="F6695" t="str">
            <v>包</v>
          </cell>
        </row>
        <row r="6696">
          <cell r="B6696" t="str">
            <v>香酥花生550G</v>
          </cell>
          <cell r="D6696" t="str">
            <v>550G</v>
          </cell>
          <cell r="E6696" t="str">
            <v>宇佃興</v>
          </cell>
          <cell r="F6696" t="str">
            <v>包</v>
          </cell>
        </row>
        <row r="6697">
          <cell r="B6697" t="str">
            <v>蒜花生</v>
          </cell>
          <cell r="E6697" t="str">
            <v>永芳</v>
          </cell>
          <cell r="F6697" t="str">
            <v>KG</v>
          </cell>
        </row>
        <row r="6698">
          <cell r="B6698" t="str">
            <v>油花生</v>
          </cell>
          <cell r="E6698" t="str">
            <v>永芳</v>
          </cell>
          <cell r="F6698" t="str">
            <v>KG</v>
          </cell>
        </row>
        <row r="6699">
          <cell r="B6699" t="str">
            <v>N熟花生脆片</v>
          </cell>
          <cell r="C6699" t="str">
            <v>立盛食品</v>
          </cell>
          <cell r="E6699" t="str">
            <v>全國</v>
          </cell>
          <cell r="F6699" t="str">
            <v>KG</v>
          </cell>
        </row>
        <row r="6700">
          <cell r="B6700" t="str">
            <v>N水煮花生</v>
          </cell>
          <cell r="C6700" t="str">
            <v>宏旭食品企業有限公司</v>
          </cell>
          <cell r="E6700" t="str">
            <v>宏旭</v>
          </cell>
          <cell r="F6700" t="str">
            <v>KG</v>
          </cell>
        </row>
        <row r="6701">
          <cell r="B6701" t="str">
            <v>生花生</v>
          </cell>
          <cell r="E6701" t="str">
            <v>永芳</v>
          </cell>
          <cell r="F6701" t="str">
            <v>KG</v>
          </cell>
        </row>
        <row r="6702">
          <cell r="B6702" t="str">
            <v>熟花生脆片</v>
          </cell>
          <cell r="E6702" t="str">
            <v>永芳</v>
          </cell>
          <cell r="F6702" t="str">
            <v>KG</v>
          </cell>
        </row>
        <row r="6703">
          <cell r="B6703" t="str">
            <v>水煮花生</v>
          </cell>
          <cell r="C6703" t="str">
            <v>津悅食品有限公司</v>
          </cell>
          <cell r="E6703" t="str">
            <v>津悅</v>
          </cell>
          <cell r="F6703" t="str">
            <v>KG</v>
          </cell>
        </row>
        <row r="6704">
          <cell r="B6704" t="str">
            <v>裹粉花生</v>
          </cell>
          <cell r="E6704" t="str">
            <v>定翔</v>
          </cell>
          <cell r="F6704" t="str">
            <v>KG</v>
          </cell>
        </row>
        <row r="6705">
          <cell r="B6705" t="str">
            <v>蜜汁花生片</v>
          </cell>
          <cell r="D6705" t="str">
            <v>包/3KG</v>
          </cell>
          <cell r="E6705" t="str">
            <v>現購王哥</v>
          </cell>
          <cell r="F6705" t="str">
            <v>KG</v>
          </cell>
        </row>
        <row r="6706">
          <cell r="B6706" t="str">
            <v>蜜薏仁</v>
          </cell>
          <cell r="D6706" t="str">
            <v>3K/桶</v>
          </cell>
          <cell r="E6706" t="str">
            <v>德怡</v>
          </cell>
          <cell r="F6706" t="str">
            <v>桶</v>
          </cell>
        </row>
        <row r="6707">
          <cell r="B6707" t="str">
            <v>花生粉(細</v>
          </cell>
          <cell r="E6707" t="str">
            <v>永芳</v>
          </cell>
          <cell r="F6707" t="str">
            <v>KG</v>
          </cell>
        </row>
        <row r="6708">
          <cell r="B6708" t="str">
            <v>花生糖粉</v>
          </cell>
          <cell r="E6708" t="str">
            <v>定翔</v>
          </cell>
          <cell r="F6708" t="str">
            <v>KG</v>
          </cell>
        </row>
        <row r="6709">
          <cell r="B6709" t="str">
            <v>花生糖粉300G</v>
          </cell>
          <cell r="E6709" t="str">
            <v>定翔</v>
          </cell>
          <cell r="F6709" t="str">
            <v>包</v>
          </cell>
        </row>
        <row r="6710">
          <cell r="B6710" t="str">
            <v>花生糖粉600G</v>
          </cell>
          <cell r="E6710" t="str">
            <v>定翔</v>
          </cell>
          <cell r="F6710" t="str">
            <v>包</v>
          </cell>
        </row>
        <row r="6711">
          <cell r="B6711" t="str">
            <v>芝麻粉</v>
          </cell>
          <cell r="E6711" t="str">
            <v>定翔</v>
          </cell>
          <cell r="F6711" t="str">
            <v>KG</v>
          </cell>
        </row>
        <row r="6712">
          <cell r="B6712" t="str">
            <v>N芝麻糖粉</v>
          </cell>
          <cell r="E6712" t="str">
            <v>定翔</v>
          </cell>
          <cell r="F6712" t="str">
            <v>KG</v>
          </cell>
        </row>
        <row r="6713">
          <cell r="B6713" t="str">
            <v>花生糖粉200G</v>
          </cell>
          <cell r="E6713" t="str">
            <v>定翔</v>
          </cell>
          <cell r="F6713" t="str">
            <v>包</v>
          </cell>
        </row>
        <row r="6714">
          <cell r="B6714" t="str">
            <v>熟南瓜子仁</v>
          </cell>
          <cell r="D6714" t="str">
            <v>中罐;乾果</v>
          </cell>
          <cell r="E6714" t="str">
            <v>現購王哥</v>
          </cell>
          <cell r="F6714" t="str">
            <v>罐</v>
          </cell>
        </row>
        <row r="6715">
          <cell r="B6715" t="str">
            <v>熟花生仁片300G</v>
          </cell>
          <cell r="C6715" t="str">
            <v>鉅台有限公司</v>
          </cell>
          <cell r="D6715" t="str">
            <v>300G/包</v>
          </cell>
          <cell r="E6715" t="str">
            <v>太順</v>
          </cell>
          <cell r="F6715" t="str">
            <v>包</v>
          </cell>
        </row>
        <row r="6716">
          <cell r="B6716" t="str">
            <v>黑花生片</v>
          </cell>
          <cell r="E6716" t="str">
            <v>定翔</v>
          </cell>
          <cell r="F6716" t="str">
            <v>KG</v>
          </cell>
        </row>
        <row r="6717">
          <cell r="B6717" t="str">
            <v>味全花瓜450G</v>
          </cell>
          <cell r="C6717" t="str">
            <v>味全食品工業股份有限公司</v>
          </cell>
          <cell r="E6717" t="str">
            <v>定翔</v>
          </cell>
          <cell r="F6717" t="str">
            <v>罐</v>
          </cell>
        </row>
        <row r="6718">
          <cell r="B6718" t="str">
            <v>N味全花瓜3K</v>
          </cell>
          <cell r="C6718" t="str">
            <v>味全食品工業股份有限公司</v>
          </cell>
          <cell r="E6718" t="str">
            <v>日陞</v>
          </cell>
          <cell r="F6718" t="str">
            <v>桶</v>
          </cell>
        </row>
        <row r="6719">
          <cell r="B6719" t="str">
            <v>麻油瓜</v>
          </cell>
          <cell r="C6719" t="str">
            <v>品碩豐食品行</v>
          </cell>
          <cell r="D6719" t="str">
            <v>3K/包</v>
          </cell>
          <cell r="E6719" t="str">
            <v>品碩豐</v>
          </cell>
          <cell r="F6719" t="str">
            <v>KG</v>
          </cell>
        </row>
        <row r="6720">
          <cell r="B6720" t="str">
            <v>金蘭花瓜396G</v>
          </cell>
          <cell r="C6720" t="str">
            <v>金蘭食品股份有限公司</v>
          </cell>
          <cell r="D6720" t="str">
            <v>罐/396g</v>
          </cell>
          <cell r="E6720" t="str">
            <v>定翔</v>
          </cell>
          <cell r="F6720" t="str">
            <v>罐</v>
          </cell>
        </row>
        <row r="6721">
          <cell r="B6721" t="str">
            <v>熟花生仁片1K</v>
          </cell>
          <cell r="C6721" t="str">
            <v>津悅食品有限公司</v>
          </cell>
          <cell r="D6721" t="str">
            <v>1k/包</v>
          </cell>
          <cell r="E6721" t="str">
            <v>津悅</v>
          </cell>
          <cell r="F6721" t="str">
            <v>包</v>
          </cell>
        </row>
        <row r="6722">
          <cell r="B6722" t="str">
            <v>芝麻糊</v>
          </cell>
          <cell r="E6722" t="str">
            <v>現購王哥</v>
          </cell>
          <cell r="F6722" t="str">
            <v>KG</v>
          </cell>
        </row>
        <row r="6723">
          <cell r="B6723" t="str">
            <v>N水煮花生</v>
          </cell>
          <cell r="E6723" t="str">
            <v>宇衫</v>
          </cell>
          <cell r="F6723" t="str">
            <v>KG</v>
          </cell>
        </row>
        <row r="6724">
          <cell r="B6724" t="str">
            <v>N熟花生仁片</v>
          </cell>
          <cell r="E6724" t="str">
            <v>宇衫</v>
          </cell>
          <cell r="F6724" t="str">
            <v>KG</v>
          </cell>
        </row>
        <row r="6725">
          <cell r="B6725" t="str">
            <v>水煮花生600G</v>
          </cell>
          <cell r="E6725" t="str">
            <v>宇衫</v>
          </cell>
          <cell r="F6725" t="str">
            <v>包</v>
          </cell>
        </row>
        <row r="6726">
          <cell r="B6726" t="str">
            <v>熟花生仁片600G</v>
          </cell>
          <cell r="E6726" t="str">
            <v>宇衫</v>
          </cell>
          <cell r="F6726" t="str">
            <v>包</v>
          </cell>
        </row>
        <row r="6727">
          <cell r="B6727" t="str">
            <v>愛之味玉筍</v>
          </cell>
          <cell r="C6727" t="str">
            <v>愛之味股份有限公司</v>
          </cell>
          <cell r="E6727" t="str">
            <v>定翔</v>
          </cell>
          <cell r="F6727" t="str">
            <v>罐</v>
          </cell>
        </row>
        <row r="6728">
          <cell r="B6728" t="str">
            <v>愛之味花瓜170G</v>
          </cell>
          <cell r="C6728" t="str">
            <v>愛之味股份有限公司</v>
          </cell>
          <cell r="D6728" t="str">
            <v>170G/罐</v>
          </cell>
          <cell r="E6728" t="str">
            <v>定翔</v>
          </cell>
          <cell r="F6728" t="str">
            <v>罐</v>
          </cell>
        </row>
        <row r="6729">
          <cell r="B6729" t="str">
            <v>碎花生</v>
          </cell>
          <cell r="E6729" t="str">
            <v>永芳</v>
          </cell>
          <cell r="F6729" t="str">
            <v>KG</v>
          </cell>
        </row>
        <row r="6730">
          <cell r="B6730" t="str">
            <v>熟花生仁片3K</v>
          </cell>
          <cell r="E6730" t="str">
            <v>宇衫</v>
          </cell>
          <cell r="F6730" t="str">
            <v>包</v>
          </cell>
        </row>
        <row r="6731">
          <cell r="B6731" t="str">
            <v>水煮花生3K</v>
          </cell>
          <cell r="E6731" t="str">
            <v>宇衫</v>
          </cell>
          <cell r="F6731" t="str">
            <v>包</v>
          </cell>
        </row>
        <row r="6732">
          <cell r="B6732" t="str">
            <v>愛之味甜辣醬</v>
          </cell>
          <cell r="C6732" t="str">
            <v>愛之味股份有限公司</v>
          </cell>
          <cell r="D6732" t="str">
            <v>罐/160G</v>
          </cell>
          <cell r="E6732" t="str">
            <v>定翔</v>
          </cell>
          <cell r="F6732" t="str">
            <v>罐</v>
          </cell>
        </row>
        <row r="6733">
          <cell r="B6733" t="str">
            <v>黑胡椒醬</v>
          </cell>
          <cell r="D6733" t="str">
            <v>桶/3KG</v>
          </cell>
          <cell r="E6733" t="str">
            <v>永芳</v>
          </cell>
          <cell r="F6733" t="str">
            <v>桶</v>
          </cell>
        </row>
        <row r="6734">
          <cell r="B6734" t="str">
            <v>黑胡椒醬800G</v>
          </cell>
          <cell r="D6734" t="str">
            <v>瓶/850G</v>
          </cell>
          <cell r="E6734" t="str">
            <v>定翔</v>
          </cell>
          <cell r="F6734" t="str">
            <v>瓶</v>
          </cell>
        </row>
        <row r="6735">
          <cell r="B6735" t="str">
            <v>N黑胡椒粒375G</v>
          </cell>
          <cell r="D6735" t="str">
            <v>鐵罐</v>
          </cell>
          <cell r="E6735" t="str">
            <v>定翔</v>
          </cell>
          <cell r="F6735" t="str">
            <v>罐</v>
          </cell>
        </row>
        <row r="6736">
          <cell r="B6736" t="str">
            <v>黑胡椒醬(台塑</v>
          </cell>
          <cell r="C6736" t="str">
            <v>台塑餐飲美食調理有限公司</v>
          </cell>
          <cell r="E6736" t="str">
            <v>定翔</v>
          </cell>
          <cell r="F6736" t="str">
            <v>桶</v>
          </cell>
        </row>
        <row r="6737">
          <cell r="B6737" t="str">
            <v>黑胡椒醬2.9K</v>
          </cell>
          <cell r="C6737" t="str">
            <v>台塑餐飲美食調理有限公司</v>
          </cell>
          <cell r="E6737" t="str">
            <v>現購</v>
          </cell>
          <cell r="F6737" t="str">
            <v>桶</v>
          </cell>
        </row>
        <row r="6738">
          <cell r="B6738" t="str">
            <v>蘑菇醬2.9K</v>
          </cell>
          <cell r="C6738" t="str">
            <v>台塑餐飲美食調理有限公司</v>
          </cell>
          <cell r="E6738" t="str">
            <v>現購</v>
          </cell>
          <cell r="F6738" t="str">
            <v>桶</v>
          </cell>
        </row>
        <row r="6739">
          <cell r="B6739" t="str">
            <v>義大利醬2.9K</v>
          </cell>
          <cell r="C6739" t="str">
            <v>台塑餐飲美食調理有限公司</v>
          </cell>
          <cell r="E6739" t="str">
            <v>現購</v>
          </cell>
          <cell r="F6739" t="str">
            <v>桶</v>
          </cell>
        </row>
        <row r="6740">
          <cell r="B6740" t="str">
            <v>甜辣醬(憶霖</v>
          </cell>
          <cell r="D6740" t="str">
            <v>3.2k/桶</v>
          </cell>
          <cell r="E6740" t="str">
            <v>永芳</v>
          </cell>
          <cell r="F6740" t="str">
            <v>桶</v>
          </cell>
        </row>
        <row r="6741">
          <cell r="B6741" t="str">
            <v>燒肉醬(穀盛</v>
          </cell>
          <cell r="D6741" t="str">
            <v>260G</v>
          </cell>
          <cell r="E6741" t="str">
            <v>全國</v>
          </cell>
          <cell r="F6741" t="str">
            <v>桶</v>
          </cell>
        </row>
        <row r="6742">
          <cell r="B6742" t="str">
            <v>蜂蜜芥末醬</v>
          </cell>
          <cell r="D6742" t="str">
            <v>500G</v>
          </cell>
          <cell r="E6742" t="str">
            <v>全國</v>
          </cell>
          <cell r="F6742" t="str">
            <v>瓶</v>
          </cell>
        </row>
        <row r="6743">
          <cell r="B6743" t="str">
            <v>豆腐乳(紅糟</v>
          </cell>
          <cell r="D6743" t="str">
            <v>840G/瓶</v>
          </cell>
          <cell r="E6743" t="str">
            <v>定翔</v>
          </cell>
          <cell r="F6743" t="str">
            <v>瓶</v>
          </cell>
        </row>
        <row r="6744">
          <cell r="B6744" t="str">
            <v>豆腐乳(甜酒</v>
          </cell>
          <cell r="D6744" t="str">
            <v>瓶/840G</v>
          </cell>
          <cell r="E6744" t="str">
            <v>定翔</v>
          </cell>
          <cell r="F6744" t="str">
            <v>瓶</v>
          </cell>
        </row>
        <row r="6745">
          <cell r="B6745" t="str">
            <v>豆腐乳(辣</v>
          </cell>
          <cell r="D6745" t="str">
            <v>瓶/840G</v>
          </cell>
          <cell r="E6745" t="str">
            <v>永芳</v>
          </cell>
          <cell r="F6745" t="str">
            <v>瓶</v>
          </cell>
        </row>
        <row r="6746">
          <cell r="B6746" t="str">
            <v>紅豆腐乳</v>
          </cell>
          <cell r="D6746" t="str">
            <v>瓶/800G</v>
          </cell>
          <cell r="E6746" t="str">
            <v>定翔</v>
          </cell>
          <cell r="F6746" t="str">
            <v>瓶</v>
          </cell>
        </row>
        <row r="6747">
          <cell r="B6747" t="str">
            <v>豆腐乳(甜酒</v>
          </cell>
          <cell r="C6747" t="str">
            <v>德川倉儲股份有限公司</v>
          </cell>
          <cell r="D6747" t="str">
            <v>桶/4K</v>
          </cell>
          <cell r="E6747" t="str">
            <v>全國</v>
          </cell>
          <cell r="F6747" t="str">
            <v>桶</v>
          </cell>
        </row>
        <row r="6748">
          <cell r="B6748" t="str">
            <v>豆腐乳(辣</v>
          </cell>
          <cell r="C6748" t="str">
            <v>德川倉儲股份有限公司</v>
          </cell>
          <cell r="D6748" t="str">
            <v>桶/4K</v>
          </cell>
          <cell r="E6748" t="str">
            <v>全國</v>
          </cell>
          <cell r="F6748" t="str">
            <v>桶</v>
          </cell>
        </row>
        <row r="6749">
          <cell r="B6749" t="str">
            <v>蕃茄義大利醬</v>
          </cell>
          <cell r="D6749" t="str">
            <v>(餐用)/1公斤</v>
          </cell>
          <cell r="E6749" t="str">
            <v>宇佃興</v>
          </cell>
          <cell r="F6749" t="str">
            <v>包</v>
          </cell>
        </row>
        <row r="6750">
          <cell r="B6750" t="str">
            <v>黑胡椒粒(鐵罐</v>
          </cell>
          <cell r="D6750" t="str">
            <v>300G</v>
          </cell>
          <cell r="E6750" t="str">
            <v>定翔</v>
          </cell>
          <cell r="F6750" t="str">
            <v>罐</v>
          </cell>
        </row>
        <row r="6751">
          <cell r="B6751" t="str">
            <v>扁魚</v>
          </cell>
          <cell r="E6751" t="str">
            <v>定翔</v>
          </cell>
          <cell r="F6751" t="str">
            <v>KG</v>
          </cell>
        </row>
        <row r="6752">
          <cell r="B6752" t="str">
            <v>鮪魚罐1.88K</v>
          </cell>
          <cell r="C6752" t="str">
            <v>東和食品</v>
          </cell>
          <cell r="D6752" t="str">
            <v>罐/1.88KG</v>
          </cell>
          <cell r="E6752" t="str">
            <v>日陞</v>
          </cell>
          <cell r="F6752" t="str">
            <v>罐</v>
          </cell>
        </row>
        <row r="6753">
          <cell r="B6753" t="str">
            <v>鮪魚罐190G</v>
          </cell>
          <cell r="C6753" t="str">
            <v>東和食品</v>
          </cell>
          <cell r="E6753" t="str">
            <v>日陞</v>
          </cell>
          <cell r="F6753" t="str">
            <v>罐</v>
          </cell>
        </row>
        <row r="6754">
          <cell r="B6754" t="str">
            <v>海底雞罐頭</v>
          </cell>
          <cell r="D6754" t="str">
            <v>罐/170G</v>
          </cell>
          <cell r="E6754" t="str">
            <v>定翔</v>
          </cell>
          <cell r="F6754" t="str">
            <v>罐</v>
          </cell>
        </row>
        <row r="6755">
          <cell r="B6755" t="str">
            <v>鮪魚罐1.88K</v>
          </cell>
          <cell r="C6755" t="str">
            <v>東和食品</v>
          </cell>
          <cell r="D6755" t="str">
            <v>水煮</v>
          </cell>
          <cell r="E6755" t="str">
            <v>全國</v>
          </cell>
          <cell r="F6755" t="str">
            <v>罐</v>
          </cell>
        </row>
        <row r="6756">
          <cell r="B6756" t="str">
            <v>鮪魚罐1.88K(油</v>
          </cell>
          <cell r="C6756" t="str">
            <v>興毅冷凍食品</v>
          </cell>
          <cell r="D6756" t="str">
            <v>油漬</v>
          </cell>
          <cell r="E6756" t="str">
            <v>全國</v>
          </cell>
          <cell r="F6756" t="str">
            <v>罐</v>
          </cell>
        </row>
        <row r="6757">
          <cell r="B6757" t="str">
            <v>康寶雞湯塊60G</v>
          </cell>
          <cell r="C6757" t="str">
            <v>聯合利華股份有限公司</v>
          </cell>
          <cell r="E6757" t="str">
            <v>定翔</v>
          </cell>
          <cell r="F6757" t="str">
            <v>盒</v>
          </cell>
        </row>
        <row r="6758">
          <cell r="B6758" t="str">
            <v>康寶素香菇湯塊</v>
          </cell>
          <cell r="C6758" t="str">
            <v>聯合利華股份有限公司</v>
          </cell>
          <cell r="E6758" t="str">
            <v>現購王哥</v>
          </cell>
          <cell r="F6758" t="str">
            <v>盒</v>
          </cell>
        </row>
        <row r="6759">
          <cell r="B6759" t="str">
            <v>康寶雞湯塊(大</v>
          </cell>
          <cell r="C6759" t="str">
            <v>聯合利華股份有限公司</v>
          </cell>
          <cell r="D6759" t="str">
            <v>12入</v>
          </cell>
          <cell r="E6759" t="str">
            <v>定翔</v>
          </cell>
          <cell r="F6759" t="str">
            <v>盒</v>
          </cell>
        </row>
        <row r="6760">
          <cell r="B6760" t="str">
            <v>康寶排骨湯塊大</v>
          </cell>
          <cell r="C6760" t="str">
            <v>聯合利華股份有限公司</v>
          </cell>
          <cell r="D6760" t="str">
            <v>12入</v>
          </cell>
          <cell r="E6760" t="str">
            <v>定翔</v>
          </cell>
          <cell r="F6760" t="str">
            <v>盒</v>
          </cell>
        </row>
        <row r="6761">
          <cell r="B6761" t="str">
            <v>康寶雞粉</v>
          </cell>
          <cell r="C6761" t="str">
            <v>聯合利華股份有限公司</v>
          </cell>
          <cell r="E6761" t="str">
            <v>定翔</v>
          </cell>
          <cell r="F6761" t="str">
            <v>罐</v>
          </cell>
        </row>
        <row r="6762">
          <cell r="B6762" t="str">
            <v>康寶排骨湯粉1K</v>
          </cell>
          <cell r="C6762" t="str">
            <v>聯合利華股份有限公司</v>
          </cell>
          <cell r="E6762" t="str">
            <v>定翔</v>
          </cell>
          <cell r="F6762" t="str">
            <v>盒</v>
          </cell>
        </row>
        <row r="6763">
          <cell r="B6763" t="str">
            <v>N素綜合火鍋料</v>
          </cell>
          <cell r="C6763" t="str">
            <v>宏旭食品企業有限公司</v>
          </cell>
          <cell r="E6763" t="str">
            <v>宏旭</v>
          </cell>
          <cell r="F6763" t="str">
            <v>KG</v>
          </cell>
        </row>
        <row r="6764">
          <cell r="B6764" t="str">
            <v>康寶排骨湯塊</v>
          </cell>
          <cell r="C6764" t="str">
            <v>聯合利華股份有限公司</v>
          </cell>
          <cell r="D6764" t="str">
            <v>60G</v>
          </cell>
          <cell r="E6764" t="str">
            <v>定翔</v>
          </cell>
          <cell r="F6764" t="str">
            <v>盒</v>
          </cell>
        </row>
        <row r="6765">
          <cell r="B6765" t="str">
            <v>雞粉1K</v>
          </cell>
          <cell r="E6765" t="str">
            <v>定翔</v>
          </cell>
          <cell r="F6765" t="str">
            <v>罐</v>
          </cell>
        </row>
        <row r="6766">
          <cell r="B6766" t="str">
            <v>雞粉1K</v>
          </cell>
          <cell r="E6766" t="str">
            <v>公司庫存</v>
          </cell>
          <cell r="F6766" t="str">
            <v>罐</v>
          </cell>
        </row>
        <row r="6767">
          <cell r="B6767" t="str">
            <v>統一醬油6K</v>
          </cell>
          <cell r="C6767" t="str">
            <v>統一企業股份有限公司</v>
          </cell>
          <cell r="D6767" t="str">
            <v>箱/4入/6KG</v>
          </cell>
          <cell r="E6767" t="str">
            <v>羿淳</v>
          </cell>
          <cell r="F6767" t="str">
            <v>桶</v>
          </cell>
        </row>
        <row r="6768">
          <cell r="B6768" t="str">
            <v>統一四季醬油</v>
          </cell>
          <cell r="C6768" t="str">
            <v>統一企業股份有限公司</v>
          </cell>
          <cell r="D6768" t="str">
            <v>1.6L/6入</v>
          </cell>
          <cell r="E6768" t="str">
            <v>羿淳</v>
          </cell>
          <cell r="F6768" t="str">
            <v>瓶</v>
          </cell>
        </row>
        <row r="6769">
          <cell r="B6769" t="str">
            <v>統一四季醬油6K</v>
          </cell>
          <cell r="C6769" t="str">
            <v>統一企業股份有限公司</v>
          </cell>
          <cell r="D6769" t="str">
            <v>6K/桶/4入</v>
          </cell>
          <cell r="E6769" t="str">
            <v>羿淳</v>
          </cell>
          <cell r="F6769" t="str">
            <v>桶</v>
          </cell>
        </row>
        <row r="6770">
          <cell r="B6770" t="str">
            <v>梅林辣醬油</v>
          </cell>
          <cell r="E6770" t="str">
            <v>定翔</v>
          </cell>
          <cell r="F6770" t="str">
            <v>瓶</v>
          </cell>
        </row>
        <row r="6771">
          <cell r="B6771" t="str">
            <v>味全美乃滋350G</v>
          </cell>
          <cell r="C6771" t="str">
            <v>味全食品工業股份有限公司</v>
          </cell>
          <cell r="E6771" t="str">
            <v>現購王哥</v>
          </cell>
          <cell r="F6771" t="str">
            <v>條</v>
          </cell>
        </row>
        <row r="6772">
          <cell r="B6772" t="str">
            <v>辣椒粉300G</v>
          </cell>
          <cell r="E6772" t="str">
            <v>定翔</v>
          </cell>
          <cell r="F6772" t="str">
            <v>包</v>
          </cell>
        </row>
        <row r="6773">
          <cell r="B6773" t="str">
            <v>N愛之味脆瓜3K</v>
          </cell>
          <cell r="C6773" t="str">
            <v>愛之味股份有限公司</v>
          </cell>
          <cell r="E6773" t="str">
            <v>定翔</v>
          </cell>
          <cell r="F6773" t="str">
            <v>桶</v>
          </cell>
        </row>
        <row r="6774">
          <cell r="B6774" t="str">
            <v>味全陳年醬油</v>
          </cell>
          <cell r="C6774" t="str">
            <v>味全食品工業股份有限公司</v>
          </cell>
          <cell r="D6774" t="str">
            <v>6入/1.6L</v>
          </cell>
          <cell r="E6774" t="str">
            <v>現購王哥</v>
          </cell>
          <cell r="F6774" t="str">
            <v>瓶</v>
          </cell>
        </row>
        <row r="6775">
          <cell r="B6775" t="str">
            <v>大茂黑瓜3K</v>
          </cell>
          <cell r="E6775" t="str">
            <v>定翔</v>
          </cell>
          <cell r="F6775" t="str">
            <v>KG</v>
          </cell>
        </row>
        <row r="6776">
          <cell r="B6776" t="str">
            <v>金味王醬油1.6L</v>
          </cell>
          <cell r="C6776" t="str">
            <v>金味王</v>
          </cell>
          <cell r="D6776" t="str">
            <v>箱/6入</v>
          </cell>
          <cell r="E6776" t="str">
            <v>日陞</v>
          </cell>
          <cell r="F6776" t="str">
            <v>瓶</v>
          </cell>
        </row>
        <row r="6777">
          <cell r="B6777" t="str">
            <v>龜甲萬醬油1.6L</v>
          </cell>
          <cell r="C6777" t="str">
            <v>龜甲萬</v>
          </cell>
          <cell r="D6777" t="str">
            <v>箱/6入</v>
          </cell>
          <cell r="E6777" t="str">
            <v>日陞</v>
          </cell>
          <cell r="F6777" t="str">
            <v>瓶</v>
          </cell>
        </row>
        <row r="6778">
          <cell r="B6778" t="str">
            <v>龜甲萬醬油5L</v>
          </cell>
          <cell r="C6778" t="str">
            <v>龜甲萬</v>
          </cell>
          <cell r="D6778" t="str">
            <v>箱/4入</v>
          </cell>
          <cell r="E6778" t="str">
            <v>日陞</v>
          </cell>
          <cell r="F6778" t="str">
            <v>桶</v>
          </cell>
        </row>
        <row r="6779">
          <cell r="B6779" t="str">
            <v>芥茉醬</v>
          </cell>
          <cell r="D6779" t="str">
            <v>50g/條</v>
          </cell>
          <cell r="E6779" t="str">
            <v>定翔</v>
          </cell>
          <cell r="F6779" t="str">
            <v>條</v>
          </cell>
        </row>
        <row r="6780">
          <cell r="B6780" t="str">
            <v>胡椒鹽600G(小</v>
          </cell>
          <cell r="D6780" t="str">
            <v>600G</v>
          </cell>
          <cell r="E6780" t="str">
            <v>定翔</v>
          </cell>
          <cell r="F6780" t="str">
            <v>盒</v>
          </cell>
        </row>
        <row r="6781">
          <cell r="B6781" t="str">
            <v>金味王醬油5L</v>
          </cell>
          <cell r="C6781" t="str">
            <v>金味王</v>
          </cell>
          <cell r="D6781" t="str">
            <v>4入/6KG</v>
          </cell>
          <cell r="E6781" t="str">
            <v>日陞</v>
          </cell>
          <cell r="F6781" t="str">
            <v>桶</v>
          </cell>
        </row>
        <row r="6782">
          <cell r="B6782" t="str">
            <v>萬家香醬油膏5L</v>
          </cell>
          <cell r="C6782" t="str">
            <v>萬家香醬園股份有限公司</v>
          </cell>
          <cell r="D6782" t="str">
            <v>桶/5L</v>
          </cell>
          <cell r="E6782" t="str">
            <v>日陞</v>
          </cell>
          <cell r="F6782" t="str">
            <v>桶</v>
          </cell>
        </row>
        <row r="6783">
          <cell r="B6783" t="str">
            <v>N萬家香醬油1.6L</v>
          </cell>
          <cell r="C6783" t="str">
            <v>萬家香醬園股份有限公司</v>
          </cell>
          <cell r="D6783" t="str">
            <v>6入/箱</v>
          </cell>
          <cell r="E6783" t="str">
            <v>日陞</v>
          </cell>
          <cell r="F6783" t="str">
            <v>瓶</v>
          </cell>
        </row>
        <row r="6784">
          <cell r="B6784" t="str">
            <v>萬家香醬油5L</v>
          </cell>
          <cell r="C6784" t="str">
            <v>萬家香醬園股份有限公司</v>
          </cell>
          <cell r="D6784" t="str">
            <v>4入/箱</v>
          </cell>
          <cell r="E6784" t="str">
            <v>羿淳</v>
          </cell>
          <cell r="F6784" t="str">
            <v>桶</v>
          </cell>
        </row>
        <row r="6785">
          <cell r="B6785" t="str">
            <v>萬家香醬油膏1L</v>
          </cell>
          <cell r="C6785" t="str">
            <v>萬家香醬園股份有限公司</v>
          </cell>
          <cell r="E6785" t="str">
            <v>現購王哥</v>
          </cell>
          <cell r="F6785" t="str">
            <v>瓶</v>
          </cell>
        </row>
        <row r="6786">
          <cell r="B6786" t="str">
            <v>金蘭醬油5L(濃</v>
          </cell>
          <cell r="C6786" t="str">
            <v>金蘭食品股份有限公司</v>
          </cell>
          <cell r="D6786" t="str">
            <v>4入/件</v>
          </cell>
          <cell r="E6786" t="str">
            <v>日陞</v>
          </cell>
          <cell r="F6786" t="str">
            <v>桶</v>
          </cell>
        </row>
        <row r="6787">
          <cell r="B6787" t="str">
            <v>統一醬油膏6K</v>
          </cell>
          <cell r="C6787" t="str">
            <v>統一企業股份有限公司</v>
          </cell>
          <cell r="D6787" t="str">
            <v>4桶/箱</v>
          </cell>
          <cell r="E6787" t="str">
            <v>羿淳</v>
          </cell>
          <cell r="F6787" t="str">
            <v>桶</v>
          </cell>
        </row>
        <row r="6788">
          <cell r="B6788" t="str">
            <v>香菇素蠔油(工</v>
          </cell>
          <cell r="C6788" t="str">
            <v>大安工研食品工廠股份有限公司</v>
          </cell>
          <cell r="D6788" t="str">
            <v>工研.6K</v>
          </cell>
          <cell r="E6788" t="str">
            <v>全國</v>
          </cell>
          <cell r="F6788" t="str">
            <v>桶</v>
          </cell>
        </row>
        <row r="6789">
          <cell r="B6789" t="str">
            <v>李錦記蠔油</v>
          </cell>
          <cell r="D6789" t="str">
            <v>2.27K</v>
          </cell>
          <cell r="E6789" t="str">
            <v>德怡</v>
          </cell>
          <cell r="F6789" t="str">
            <v>瓶</v>
          </cell>
        </row>
        <row r="6790">
          <cell r="B6790" t="str">
            <v>李錦記舊庄蠔油</v>
          </cell>
          <cell r="D6790" t="str">
            <v>510G/瓶</v>
          </cell>
          <cell r="E6790" t="str">
            <v>定翔</v>
          </cell>
          <cell r="F6790" t="str">
            <v>瓶</v>
          </cell>
        </row>
        <row r="6791">
          <cell r="B6791" t="str">
            <v>李錦記照燒醬</v>
          </cell>
          <cell r="E6791" t="str">
            <v>定翔</v>
          </cell>
          <cell r="F6791" t="str">
            <v>瓶</v>
          </cell>
        </row>
        <row r="6792">
          <cell r="B6792" t="str">
            <v>XO醬</v>
          </cell>
          <cell r="D6792" t="str">
            <v>450G</v>
          </cell>
          <cell r="E6792" t="str">
            <v>全國</v>
          </cell>
          <cell r="F6792" t="str">
            <v>罐</v>
          </cell>
        </row>
        <row r="6793">
          <cell r="B6793" t="str">
            <v>XO醬(750G</v>
          </cell>
          <cell r="E6793" t="str">
            <v>全國</v>
          </cell>
          <cell r="F6793" t="str">
            <v>罐</v>
          </cell>
        </row>
        <row r="6794">
          <cell r="B6794" t="str">
            <v>素魯肉拌醬</v>
          </cell>
          <cell r="D6794" t="str">
            <v>240G</v>
          </cell>
          <cell r="E6794" t="str">
            <v>宇佃興</v>
          </cell>
          <cell r="F6794" t="str">
            <v>罐</v>
          </cell>
        </row>
        <row r="6795">
          <cell r="B6795" t="str">
            <v>香菇素蠔油</v>
          </cell>
          <cell r="D6795" t="str">
            <v>420ML/全素</v>
          </cell>
          <cell r="E6795" t="str">
            <v>宇佃興</v>
          </cell>
          <cell r="F6795" t="str">
            <v>罐</v>
          </cell>
        </row>
        <row r="6796">
          <cell r="B6796" t="str">
            <v>金蘭香菇素蠔油</v>
          </cell>
          <cell r="C6796" t="str">
            <v>金蘭食品股份有限公司</v>
          </cell>
          <cell r="D6796" t="str">
            <v>5L/4入</v>
          </cell>
          <cell r="E6796" t="str">
            <v>羿淳</v>
          </cell>
          <cell r="F6796" t="str">
            <v>桶</v>
          </cell>
        </row>
        <row r="6797">
          <cell r="B6797" t="str">
            <v>金蘭香菇素蠔油</v>
          </cell>
          <cell r="C6797" t="str">
            <v>金蘭食品股份有限公司</v>
          </cell>
          <cell r="D6797" t="str">
            <v>5L/4入</v>
          </cell>
          <cell r="E6797" t="str">
            <v>日陞</v>
          </cell>
          <cell r="F6797" t="str">
            <v>桶</v>
          </cell>
        </row>
        <row r="6798">
          <cell r="B6798" t="str">
            <v>麵包粉3K</v>
          </cell>
          <cell r="E6798" t="str">
            <v>定翔</v>
          </cell>
          <cell r="F6798" t="str">
            <v>包</v>
          </cell>
        </row>
        <row r="6799">
          <cell r="B6799" t="str">
            <v>金蘭波浪瓜3K</v>
          </cell>
          <cell r="C6799" t="str">
            <v>金蘭食品股份有限公司</v>
          </cell>
          <cell r="E6799" t="str">
            <v>定翔</v>
          </cell>
          <cell r="F6799" t="str">
            <v>桶</v>
          </cell>
        </row>
        <row r="6800">
          <cell r="B6800" t="str">
            <v>萬家香素蠔油5L</v>
          </cell>
          <cell r="C6800" t="str">
            <v>萬家香醬園股份有限公司</v>
          </cell>
          <cell r="D6800" t="str">
            <v>桶/6KG</v>
          </cell>
          <cell r="E6800" t="str">
            <v>日陞</v>
          </cell>
          <cell r="F6800" t="str">
            <v>桶</v>
          </cell>
        </row>
        <row r="6801">
          <cell r="B6801" t="str">
            <v>萬家香素蠔油1L</v>
          </cell>
          <cell r="C6801" t="str">
            <v>萬家香醬園股份有限公司</v>
          </cell>
          <cell r="D6801" t="str">
            <v>1L/瓶</v>
          </cell>
          <cell r="E6801" t="str">
            <v>日陞</v>
          </cell>
          <cell r="F6801" t="str">
            <v>瓶</v>
          </cell>
        </row>
        <row r="6802">
          <cell r="B6802" t="str">
            <v>金蘭烤肉醬6K</v>
          </cell>
          <cell r="C6802" t="str">
            <v>金蘭食品股份有限公司</v>
          </cell>
          <cell r="E6802" t="str">
            <v>定翔</v>
          </cell>
          <cell r="F6802" t="str">
            <v>桶</v>
          </cell>
        </row>
        <row r="6803">
          <cell r="B6803" t="str">
            <v>金蘭烤肉醬240G</v>
          </cell>
          <cell r="C6803" t="str">
            <v>金蘭食品股份有限公司</v>
          </cell>
          <cell r="E6803" t="str">
            <v>定翔</v>
          </cell>
          <cell r="F6803" t="str">
            <v>罐</v>
          </cell>
        </row>
        <row r="6804">
          <cell r="B6804" t="str">
            <v>味全烤肉醬</v>
          </cell>
          <cell r="C6804" t="str">
            <v>味全食品工業股份有限公司</v>
          </cell>
          <cell r="E6804" t="str">
            <v>定翔</v>
          </cell>
          <cell r="F6804" t="str">
            <v>罐</v>
          </cell>
        </row>
        <row r="6805">
          <cell r="B6805" t="str">
            <v>金蘭醬油膏5L</v>
          </cell>
          <cell r="C6805" t="str">
            <v>金蘭食品股份有限公司</v>
          </cell>
          <cell r="D6805" t="str">
            <v>4入/件</v>
          </cell>
          <cell r="E6805" t="str">
            <v>日陞</v>
          </cell>
          <cell r="F6805" t="str">
            <v>桶</v>
          </cell>
        </row>
        <row r="6806">
          <cell r="B6806" t="str">
            <v>金蘭醬油膏590G</v>
          </cell>
          <cell r="C6806" t="str">
            <v>金蘭食品股份有限公司</v>
          </cell>
          <cell r="D6806" t="str">
            <v>瓶/590ml</v>
          </cell>
          <cell r="E6806" t="str">
            <v>定翔</v>
          </cell>
          <cell r="F6806" t="str">
            <v>瓶</v>
          </cell>
        </row>
        <row r="6807">
          <cell r="B6807" t="str">
            <v>金蘭特製醬油</v>
          </cell>
          <cell r="D6807" t="str">
            <v>6k/桶</v>
          </cell>
          <cell r="E6807" t="str">
            <v>定翔</v>
          </cell>
          <cell r="F6807" t="str">
            <v>桶</v>
          </cell>
        </row>
        <row r="6808">
          <cell r="B6808" t="str">
            <v>金蘭醬油(黃蓋</v>
          </cell>
          <cell r="C6808" t="str">
            <v>金蘭食品股份有限公司</v>
          </cell>
          <cell r="E6808" t="str">
            <v>豐輝</v>
          </cell>
          <cell r="F6808" t="str">
            <v>桶</v>
          </cell>
        </row>
        <row r="6809">
          <cell r="B6809" t="str">
            <v>和風醬1L</v>
          </cell>
          <cell r="E6809" t="str">
            <v>定翔</v>
          </cell>
          <cell r="F6809" t="str">
            <v>瓶</v>
          </cell>
        </row>
        <row r="6810">
          <cell r="B6810" t="str">
            <v>鹹冬瓜醬(德</v>
          </cell>
          <cell r="C6810" t="str">
            <v>源味農產品商行</v>
          </cell>
          <cell r="D6810" t="str">
            <v>3K/桶</v>
          </cell>
          <cell r="E6810" t="str">
            <v>全國</v>
          </cell>
          <cell r="F6810" t="str">
            <v>桶</v>
          </cell>
        </row>
        <row r="6811">
          <cell r="B6811" t="str">
            <v>大骨粉1K(新光</v>
          </cell>
          <cell r="C6811" t="str">
            <v>新光洋菜</v>
          </cell>
          <cell r="E6811" t="str">
            <v>全國</v>
          </cell>
          <cell r="F6811" t="str">
            <v>包</v>
          </cell>
        </row>
        <row r="6812">
          <cell r="B6812" t="str">
            <v>公賣局米酒紅標</v>
          </cell>
          <cell r="C6812" t="str">
            <v>台灣菸酒公賣局</v>
          </cell>
          <cell r="D6812" t="str">
            <v>箱/20入</v>
          </cell>
          <cell r="E6812" t="str">
            <v>羿淳</v>
          </cell>
          <cell r="F6812" t="str">
            <v>箱</v>
          </cell>
        </row>
        <row r="6813">
          <cell r="B6813" t="str">
            <v>公賣局米酒</v>
          </cell>
          <cell r="C6813" t="str">
            <v>台灣菸酒公賣局</v>
          </cell>
          <cell r="E6813" t="str">
            <v>羿淳</v>
          </cell>
          <cell r="F6813" t="str">
            <v>瓶</v>
          </cell>
        </row>
        <row r="6814">
          <cell r="B6814" t="str">
            <v>米酒</v>
          </cell>
          <cell r="C6814" t="str">
            <v>台灣菸酒公賣局</v>
          </cell>
          <cell r="E6814" t="str">
            <v>羿淳</v>
          </cell>
          <cell r="F6814" t="str">
            <v>瓶</v>
          </cell>
        </row>
        <row r="6815">
          <cell r="B6815" t="str">
            <v>白酒</v>
          </cell>
          <cell r="E6815" t="str">
            <v>現購王哥</v>
          </cell>
          <cell r="F6815" t="str">
            <v>瓶</v>
          </cell>
        </row>
        <row r="6816">
          <cell r="B6816" t="str">
            <v>公賣局米酒20入</v>
          </cell>
          <cell r="C6816" t="str">
            <v>台灣菸酒公賣局</v>
          </cell>
          <cell r="D6816" t="str">
            <v>20入/箱</v>
          </cell>
          <cell r="E6816" t="str">
            <v>羿淳</v>
          </cell>
          <cell r="F6816" t="str">
            <v>箱</v>
          </cell>
        </row>
        <row r="6817">
          <cell r="B6817" t="str">
            <v>N統一米酒</v>
          </cell>
          <cell r="C6817" t="str">
            <v>統一企業股份有限公司</v>
          </cell>
          <cell r="D6817" t="str">
            <v>(不退瓶)</v>
          </cell>
          <cell r="E6817" t="str">
            <v>羿淳</v>
          </cell>
          <cell r="F6817" t="str">
            <v>瓶</v>
          </cell>
        </row>
        <row r="6818">
          <cell r="B6818" t="str">
            <v>統一胡麻油</v>
          </cell>
          <cell r="C6818" t="str">
            <v>統一企業股份有限公司</v>
          </cell>
          <cell r="E6818" t="str">
            <v>現購王哥</v>
          </cell>
          <cell r="F6818" t="str">
            <v>瓶</v>
          </cell>
        </row>
        <row r="6819">
          <cell r="B6819" t="str">
            <v>金龍泉米酒</v>
          </cell>
          <cell r="D6819" t="str">
            <v>24入/箱</v>
          </cell>
          <cell r="E6819" t="str">
            <v>永芳</v>
          </cell>
          <cell r="F6819" t="str">
            <v>瓶</v>
          </cell>
        </row>
        <row r="6820">
          <cell r="B6820" t="str">
            <v>紹興酒</v>
          </cell>
          <cell r="E6820" t="str">
            <v>現購王哥</v>
          </cell>
          <cell r="F6820" t="str">
            <v>瓶</v>
          </cell>
        </row>
        <row r="6821">
          <cell r="B6821" t="str">
            <v>椰漿400CC</v>
          </cell>
          <cell r="C6821" t="str">
            <v>金美達</v>
          </cell>
          <cell r="E6821" t="str">
            <v>全國</v>
          </cell>
          <cell r="F6821" t="str">
            <v>罐</v>
          </cell>
        </row>
        <row r="6822">
          <cell r="B6822" t="str">
            <v>椰漿</v>
          </cell>
          <cell r="D6822" t="str">
            <v>400G/罐</v>
          </cell>
          <cell r="E6822" t="str">
            <v>永芳</v>
          </cell>
          <cell r="F6822" t="str">
            <v>罐</v>
          </cell>
        </row>
        <row r="6823">
          <cell r="B6823" t="str">
            <v>椰漿(小磨坊</v>
          </cell>
          <cell r="E6823" t="str">
            <v>定翔</v>
          </cell>
          <cell r="F6823" t="str">
            <v>罐</v>
          </cell>
        </row>
        <row r="6824">
          <cell r="B6824" t="str">
            <v>蜜紅豆250G</v>
          </cell>
          <cell r="C6824" t="str">
            <v>賞味佳食品</v>
          </cell>
          <cell r="D6824" t="str">
            <v>250G/包</v>
          </cell>
          <cell r="E6824" t="str">
            <v>太順</v>
          </cell>
          <cell r="F6824" t="str">
            <v>包</v>
          </cell>
        </row>
        <row r="6825">
          <cell r="B6825" t="str">
            <v>蜜紅豆3K</v>
          </cell>
          <cell r="C6825" t="str">
            <v>尚旺生技有限公司</v>
          </cell>
          <cell r="E6825" t="str">
            <v>尚旺</v>
          </cell>
          <cell r="F6825" t="str">
            <v>桶</v>
          </cell>
        </row>
        <row r="6826">
          <cell r="B6826" t="str">
            <v>蜜花豆3K</v>
          </cell>
          <cell r="C6826" t="str">
            <v>尚旺生技有限公司</v>
          </cell>
          <cell r="E6826" t="str">
            <v>尚旺</v>
          </cell>
          <cell r="F6826" t="str">
            <v>桶</v>
          </cell>
        </row>
        <row r="6827">
          <cell r="B6827" t="str">
            <v>N紅豆餡</v>
          </cell>
          <cell r="E6827" t="str">
            <v>生楓</v>
          </cell>
          <cell r="F6827" t="str">
            <v>KG</v>
          </cell>
        </row>
        <row r="6828">
          <cell r="B6828" t="str">
            <v>蜜綠豆</v>
          </cell>
          <cell r="E6828" t="str">
            <v>現購王哥</v>
          </cell>
          <cell r="F6828" t="str">
            <v>包</v>
          </cell>
        </row>
        <row r="6829">
          <cell r="B6829" t="str">
            <v>蜜花生3K</v>
          </cell>
          <cell r="C6829" t="str">
            <v>尚旺生技有限公司</v>
          </cell>
          <cell r="E6829" t="str">
            <v>尚旺</v>
          </cell>
          <cell r="F6829" t="str">
            <v>桶</v>
          </cell>
        </row>
        <row r="6830">
          <cell r="B6830" t="str">
            <v>蜜花豆250G</v>
          </cell>
          <cell r="C6830" t="str">
            <v>賞味佳食品</v>
          </cell>
          <cell r="D6830" t="str">
            <v>包/250G</v>
          </cell>
          <cell r="E6830" t="str">
            <v>太順</v>
          </cell>
          <cell r="F6830" t="str">
            <v>包</v>
          </cell>
        </row>
        <row r="6831">
          <cell r="B6831" t="str">
            <v>熟花豆250G</v>
          </cell>
          <cell r="C6831" t="str">
            <v>賞味佳食品</v>
          </cell>
          <cell r="D6831" t="str">
            <v>250g</v>
          </cell>
          <cell r="E6831" t="str">
            <v>太順</v>
          </cell>
          <cell r="F6831" t="str">
            <v>包</v>
          </cell>
        </row>
        <row r="6832">
          <cell r="B6832" t="str">
            <v>熟花豆3K</v>
          </cell>
          <cell r="C6832" t="str">
            <v>尚旺生技有限公司</v>
          </cell>
          <cell r="E6832" t="str">
            <v>尚旺</v>
          </cell>
          <cell r="F6832" t="str">
            <v>桶</v>
          </cell>
        </row>
        <row r="6833">
          <cell r="B6833" t="str">
            <v>蜜八寶豆250G</v>
          </cell>
          <cell r="C6833" t="str">
            <v>賞味佳食品</v>
          </cell>
          <cell r="D6833" t="str">
            <v>包/250G</v>
          </cell>
          <cell r="E6833" t="str">
            <v>太順</v>
          </cell>
          <cell r="F6833" t="str">
            <v>包</v>
          </cell>
        </row>
        <row r="6834">
          <cell r="B6834" t="str">
            <v>地瓜圓600G</v>
          </cell>
          <cell r="C6834" t="str">
            <v>賞味佳食品</v>
          </cell>
          <cell r="E6834" t="str">
            <v>太順</v>
          </cell>
          <cell r="F6834" t="str">
            <v>包</v>
          </cell>
        </row>
        <row r="6835">
          <cell r="B6835" t="str">
            <v>芋頭圓600G</v>
          </cell>
          <cell r="C6835" t="str">
            <v>賞味佳食品</v>
          </cell>
          <cell r="D6835" t="str">
            <v>600G/包</v>
          </cell>
          <cell r="E6835" t="str">
            <v>太順</v>
          </cell>
          <cell r="F6835" t="str">
            <v>包</v>
          </cell>
        </row>
        <row r="6836">
          <cell r="B6836" t="str">
            <v>仙草原汁</v>
          </cell>
          <cell r="C6836" t="str">
            <v>尚旺生技有限公司</v>
          </cell>
          <cell r="D6836" t="str">
            <v>3k/桶</v>
          </cell>
          <cell r="E6836" t="str">
            <v>尚旺</v>
          </cell>
          <cell r="F6836" t="str">
            <v>桶</v>
          </cell>
        </row>
        <row r="6837">
          <cell r="B6837" t="str">
            <v>芋頭圓3K</v>
          </cell>
          <cell r="C6837" t="str">
            <v>津悅食品有限公司</v>
          </cell>
          <cell r="E6837" t="str">
            <v>津悅</v>
          </cell>
          <cell r="F6837" t="str">
            <v>包</v>
          </cell>
        </row>
        <row r="6838">
          <cell r="B6838" t="str">
            <v>仙草原汁5K</v>
          </cell>
          <cell r="C6838" t="str">
            <v>津悅食品有限公司</v>
          </cell>
          <cell r="E6838" t="str">
            <v>津悅</v>
          </cell>
          <cell r="F6838" t="str">
            <v>包</v>
          </cell>
        </row>
        <row r="6839">
          <cell r="B6839" t="str">
            <v>仙草原汁2K</v>
          </cell>
          <cell r="C6839" t="str">
            <v>津悅食品有限公司</v>
          </cell>
          <cell r="E6839" t="str">
            <v>津悅</v>
          </cell>
          <cell r="F6839" t="str">
            <v>盒</v>
          </cell>
        </row>
        <row r="6840">
          <cell r="B6840" t="str">
            <v>地瓜圓3K</v>
          </cell>
          <cell r="C6840" t="str">
            <v>津悅食品有限公司</v>
          </cell>
          <cell r="E6840" t="str">
            <v>津悅</v>
          </cell>
          <cell r="F6840" t="str">
            <v>包</v>
          </cell>
        </row>
        <row r="6841">
          <cell r="B6841" t="str">
            <v>黑粉圓3K</v>
          </cell>
          <cell r="C6841" t="str">
            <v>津悅食品有限公司</v>
          </cell>
          <cell r="E6841" t="str">
            <v>津悅</v>
          </cell>
          <cell r="F6841" t="str">
            <v>包</v>
          </cell>
        </row>
        <row r="6842">
          <cell r="B6842" t="str">
            <v>芋頭圓</v>
          </cell>
          <cell r="D6842" t="str">
            <v>600g/包</v>
          </cell>
          <cell r="E6842" t="str">
            <v>全國</v>
          </cell>
          <cell r="F6842" t="str">
            <v>包</v>
          </cell>
        </row>
        <row r="6843">
          <cell r="B6843" t="str">
            <v>地瓜圓</v>
          </cell>
          <cell r="D6843" t="str">
            <v>600g/包</v>
          </cell>
          <cell r="E6843" t="str">
            <v>全國</v>
          </cell>
          <cell r="F6843" t="str">
            <v>包</v>
          </cell>
        </row>
        <row r="6844">
          <cell r="B6844" t="str">
            <v>麥茶包(大</v>
          </cell>
          <cell r="D6844" t="str">
            <v>12入/包</v>
          </cell>
          <cell r="E6844" t="str">
            <v>現購王哥</v>
          </cell>
          <cell r="F6844" t="str">
            <v>包</v>
          </cell>
        </row>
        <row r="6845">
          <cell r="B6845" t="str">
            <v>麥茶包(小</v>
          </cell>
          <cell r="D6845" t="str">
            <v>25G/包</v>
          </cell>
          <cell r="E6845" t="str">
            <v>現購王哥</v>
          </cell>
          <cell r="F6845" t="str">
            <v>包</v>
          </cell>
        </row>
        <row r="6846">
          <cell r="B6846" t="str">
            <v>乾粉條3K</v>
          </cell>
          <cell r="C6846" t="str">
            <v>賞味佳食品</v>
          </cell>
          <cell r="E6846" t="str">
            <v>全國</v>
          </cell>
          <cell r="F6846" t="str">
            <v>包</v>
          </cell>
        </row>
        <row r="6847">
          <cell r="B6847" t="str">
            <v>乾海帶結</v>
          </cell>
          <cell r="E6847" t="str">
            <v>定翔</v>
          </cell>
          <cell r="F6847" t="str">
            <v>KG</v>
          </cell>
        </row>
        <row r="6848">
          <cell r="B6848" t="str">
            <v>N紅茶葉</v>
          </cell>
          <cell r="E6848" t="str">
            <v>永豐</v>
          </cell>
          <cell r="F6848" t="str">
            <v>KG</v>
          </cell>
        </row>
        <row r="6849">
          <cell r="B6849" t="str">
            <v>烏龍茶</v>
          </cell>
          <cell r="E6849" t="str">
            <v>現購王哥</v>
          </cell>
          <cell r="F6849" t="str">
            <v>KG</v>
          </cell>
        </row>
        <row r="6850">
          <cell r="B6850" t="str">
            <v>沙拉500G</v>
          </cell>
          <cell r="D6850" t="str">
            <v>包/500G</v>
          </cell>
          <cell r="E6850" t="str">
            <v>永芳</v>
          </cell>
          <cell r="F6850" t="str">
            <v>條</v>
          </cell>
        </row>
        <row r="6851">
          <cell r="B6851" t="str">
            <v>沙拉200G</v>
          </cell>
          <cell r="D6851" t="str">
            <v>包/200G</v>
          </cell>
          <cell r="E6851" t="str">
            <v>永芳</v>
          </cell>
          <cell r="F6851" t="str">
            <v>條</v>
          </cell>
        </row>
        <row r="6852">
          <cell r="B6852" t="str">
            <v>桂冠沙拉500G</v>
          </cell>
          <cell r="C6852" t="str">
            <v>桂冠實業股份有限公司</v>
          </cell>
          <cell r="E6852" t="str">
            <v>桂冠</v>
          </cell>
          <cell r="F6852" t="str">
            <v>條</v>
          </cell>
        </row>
        <row r="6853">
          <cell r="B6853" t="str">
            <v>N素沙拉</v>
          </cell>
          <cell r="C6853" t="str">
            <v>宏旭食品企業有限公司</v>
          </cell>
          <cell r="D6853" t="str">
            <v>包/500G</v>
          </cell>
          <cell r="E6853" t="str">
            <v>宏旭</v>
          </cell>
          <cell r="F6853" t="str">
            <v>包</v>
          </cell>
        </row>
        <row r="6854">
          <cell r="B6854" t="str">
            <v>千島沙拉醬100G</v>
          </cell>
          <cell r="C6854" t="str">
            <v>桂冠實業股份有限公司</v>
          </cell>
          <cell r="E6854" t="str">
            <v>桂冠</v>
          </cell>
          <cell r="F6854" t="str">
            <v>包</v>
          </cell>
        </row>
        <row r="6855">
          <cell r="B6855" t="str">
            <v>沙拉100G</v>
          </cell>
          <cell r="E6855" t="str">
            <v>永芳</v>
          </cell>
          <cell r="F6855" t="str">
            <v>條</v>
          </cell>
        </row>
        <row r="6856">
          <cell r="B6856" t="str">
            <v>芡實600G</v>
          </cell>
          <cell r="D6856" t="str">
            <v>600G/包</v>
          </cell>
          <cell r="E6856" t="str">
            <v>定翔</v>
          </cell>
          <cell r="F6856" t="str">
            <v>包</v>
          </cell>
        </row>
        <row r="6857">
          <cell r="B6857" t="str">
            <v>白果600G</v>
          </cell>
          <cell r="D6857" t="str">
            <v>600G/包</v>
          </cell>
          <cell r="E6857" t="str">
            <v>定翔</v>
          </cell>
          <cell r="F6857" t="str">
            <v>包</v>
          </cell>
        </row>
        <row r="6858">
          <cell r="B6858" t="str">
            <v>鳳梨綜合果醬</v>
          </cell>
          <cell r="C6858" t="str">
            <v>尚旺生技有限公司</v>
          </cell>
          <cell r="D6858" t="str">
            <v>約4.2KG</v>
          </cell>
          <cell r="E6858" t="str">
            <v>尚旺</v>
          </cell>
          <cell r="F6858" t="str">
            <v>桶</v>
          </cell>
        </row>
        <row r="6859">
          <cell r="B6859" t="str">
            <v>熟綠豆</v>
          </cell>
          <cell r="D6859" t="str">
            <v>300G/包</v>
          </cell>
          <cell r="E6859" t="str">
            <v>現購王哥</v>
          </cell>
          <cell r="F6859" t="str">
            <v>包</v>
          </cell>
        </row>
        <row r="6860">
          <cell r="B6860" t="str">
            <v>愛之味花生麵筋</v>
          </cell>
          <cell r="C6860" t="str">
            <v>愛之味股份有限公司</v>
          </cell>
          <cell r="D6860" t="str">
            <v>170G/罐</v>
          </cell>
          <cell r="E6860" t="str">
            <v>定翔</v>
          </cell>
          <cell r="F6860" t="str">
            <v>罐</v>
          </cell>
        </row>
        <row r="6861">
          <cell r="B6861" t="str">
            <v>海苔醬</v>
          </cell>
          <cell r="D6861" t="str">
            <v>150g</v>
          </cell>
          <cell r="E6861" t="str">
            <v>定翔</v>
          </cell>
          <cell r="F6861" t="str">
            <v>罐</v>
          </cell>
        </row>
        <row r="6862">
          <cell r="B6862" t="str">
            <v>竹笙100G</v>
          </cell>
          <cell r="D6862" t="str">
            <v>包/100G</v>
          </cell>
          <cell r="E6862" t="str">
            <v>定翔</v>
          </cell>
          <cell r="F6862" t="str">
            <v>包</v>
          </cell>
        </row>
        <row r="6863">
          <cell r="B6863" t="str">
            <v>竹笙600G</v>
          </cell>
          <cell r="E6863" t="str">
            <v>定翔</v>
          </cell>
          <cell r="F6863" t="str">
            <v>包</v>
          </cell>
        </row>
        <row r="6864">
          <cell r="B6864" t="str">
            <v>竹笙200G</v>
          </cell>
          <cell r="E6864" t="str">
            <v>定翔</v>
          </cell>
          <cell r="F6864" t="str">
            <v>包</v>
          </cell>
        </row>
        <row r="6865">
          <cell r="B6865" t="str">
            <v>蕃茄醬包10G(特</v>
          </cell>
          <cell r="D6865" t="str">
            <v>10G</v>
          </cell>
          <cell r="E6865" t="str">
            <v>現購</v>
          </cell>
          <cell r="F6865" t="str">
            <v>包</v>
          </cell>
        </row>
        <row r="6866">
          <cell r="B6866" t="str">
            <v>蕃茄醬包10G(憶</v>
          </cell>
          <cell r="D6866" t="str">
            <v>10G</v>
          </cell>
          <cell r="E6866" t="str">
            <v>現購</v>
          </cell>
          <cell r="F6866" t="str">
            <v>包</v>
          </cell>
        </row>
        <row r="6867">
          <cell r="B6867" t="str">
            <v>黑麻油3L(燈</v>
          </cell>
          <cell r="C6867" t="str">
            <v>李燈燦製油</v>
          </cell>
          <cell r="E6867" t="str">
            <v>日陞</v>
          </cell>
          <cell r="F6867" t="str">
            <v>桶</v>
          </cell>
        </row>
        <row r="6868">
          <cell r="B6868" t="str">
            <v>N黑麻油(十全</v>
          </cell>
          <cell r="C6868" t="str">
            <v>十全特好食品股份有限公司</v>
          </cell>
          <cell r="D6868" t="str">
            <v>510CC/瓶</v>
          </cell>
          <cell r="E6868" t="str">
            <v>永芳</v>
          </cell>
          <cell r="F6868" t="str">
            <v>瓶</v>
          </cell>
        </row>
        <row r="6869">
          <cell r="B6869" t="str">
            <v>黑麻油</v>
          </cell>
          <cell r="D6869" t="str">
            <v>2L/月子專用</v>
          </cell>
          <cell r="E6869" t="str">
            <v>宇佃興</v>
          </cell>
          <cell r="F6869" t="str">
            <v>罐</v>
          </cell>
        </row>
        <row r="6870">
          <cell r="B6870" t="str">
            <v>葡萄乾</v>
          </cell>
          <cell r="E6870" t="str">
            <v>永芳</v>
          </cell>
          <cell r="F6870" t="str">
            <v>KG</v>
          </cell>
        </row>
        <row r="6871">
          <cell r="B6871" t="str">
            <v>葡萄乾340G</v>
          </cell>
          <cell r="E6871" t="str">
            <v>定翔</v>
          </cell>
          <cell r="F6871" t="str">
            <v>盒</v>
          </cell>
        </row>
        <row r="6872">
          <cell r="B6872" t="str">
            <v>三葉葡萄乾</v>
          </cell>
          <cell r="E6872" t="str">
            <v>現購王哥</v>
          </cell>
          <cell r="F6872" t="str">
            <v>盒</v>
          </cell>
        </row>
        <row r="6873">
          <cell r="B6873" t="str">
            <v>黃薑粉300G</v>
          </cell>
          <cell r="E6873" t="str">
            <v>定翔</v>
          </cell>
          <cell r="F6873" t="str">
            <v>罐</v>
          </cell>
        </row>
        <row r="6874">
          <cell r="B6874" t="str">
            <v>黃薑粉1K</v>
          </cell>
          <cell r="E6874" t="str">
            <v>定翔</v>
          </cell>
          <cell r="F6874" t="str">
            <v>包</v>
          </cell>
        </row>
        <row r="6875">
          <cell r="B6875" t="str">
            <v>一江醬油膏</v>
          </cell>
          <cell r="D6875" t="str">
            <v>6K/桶</v>
          </cell>
          <cell r="E6875" t="str">
            <v>定翔</v>
          </cell>
          <cell r="F6875" t="str">
            <v>桶</v>
          </cell>
        </row>
        <row r="6876">
          <cell r="B6876" t="str">
            <v>小魚干花生</v>
          </cell>
          <cell r="E6876" t="str">
            <v>現購王哥</v>
          </cell>
          <cell r="F6876" t="str">
            <v>KG</v>
          </cell>
        </row>
        <row r="6877">
          <cell r="B6877" t="str">
            <v>荷葉600G</v>
          </cell>
          <cell r="E6877" t="str">
            <v>定翔</v>
          </cell>
          <cell r="F6877" t="str">
            <v>包</v>
          </cell>
        </row>
        <row r="6878">
          <cell r="B6878" t="str">
            <v>芡粉</v>
          </cell>
          <cell r="C6878" t="str">
            <v>尚旺生技有限公司</v>
          </cell>
          <cell r="E6878" t="str">
            <v>尚旺</v>
          </cell>
          <cell r="F6878" t="str">
            <v>包</v>
          </cell>
        </row>
        <row r="6879">
          <cell r="B6879" t="str">
            <v>醬色3K</v>
          </cell>
          <cell r="D6879" t="str">
            <v>罐/3KG</v>
          </cell>
          <cell r="E6879" t="str">
            <v>公司庫存</v>
          </cell>
          <cell r="F6879" t="str">
            <v>罐</v>
          </cell>
        </row>
        <row r="6880">
          <cell r="B6880" t="str">
            <v>香茅</v>
          </cell>
          <cell r="E6880" t="str">
            <v>瑞城</v>
          </cell>
          <cell r="F6880" t="str">
            <v>KG</v>
          </cell>
          <cell r="H6880" t="str">
            <v>臺灣有機農產品</v>
          </cell>
          <cell r="I6880" t="str">
            <v>1-003-912003</v>
          </cell>
        </row>
        <row r="6881">
          <cell r="B6881" t="str">
            <v>甘草粉600G</v>
          </cell>
          <cell r="C6881" t="str">
            <v>濟生股份有限公司</v>
          </cell>
          <cell r="E6881" t="str">
            <v>羿淳</v>
          </cell>
          <cell r="F6881" t="str">
            <v>盒</v>
          </cell>
        </row>
        <row r="6882">
          <cell r="B6882" t="str">
            <v>香茅粉330G</v>
          </cell>
          <cell r="E6882" t="str">
            <v>定翔</v>
          </cell>
          <cell r="F6882" t="str">
            <v>罐</v>
          </cell>
        </row>
        <row r="6883">
          <cell r="B6883" t="str">
            <v>香茅</v>
          </cell>
          <cell r="E6883" t="str">
            <v>現購王哥</v>
          </cell>
          <cell r="F6883" t="str">
            <v>KG</v>
          </cell>
        </row>
        <row r="6884">
          <cell r="B6884" t="str">
            <v>羅勒葉100G</v>
          </cell>
          <cell r="E6884" t="str">
            <v>定翔</v>
          </cell>
          <cell r="F6884" t="str">
            <v>罐</v>
          </cell>
        </row>
        <row r="6885">
          <cell r="B6885" t="str">
            <v>七味唐辛子300G</v>
          </cell>
          <cell r="E6885" t="str">
            <v>定翔</v>
          </cell>
          <cell r="F6885" t="str">
            <v>包</v>
          </cell>
        </row>
        <row r="6886">
          <cell r="B6886" t="str">
            <v>日式照燒醬2.4K</v>
          </cell>
          <cell r="D6886" t="str">
            <v>小磨坊</v>
          </cell>
          <cell r="E6886" t="str">
            <v>定翔</v>
          </cell>
          <cell r="F6886" t="str">
            <v>桶</v>
          </cell>
        </row>
        <row r="6887">
          <cell r="B6887" t="str">
            <v>墨西哥番椒粉</v>
          </cell>
          <cell r="D6887" t="str">
            <v>300g</v>
          </cell>
          <cell r="E6887" t="str">
            <v>定翔</v>
          </cell>
          <cell r="F6887" t="str">
            <v>罐</v>
          </cell>
        </row>
        <row r="6888">
          <cell r="B6888" t="str">
            <v>香茅</v>
          </cell>
          <cell r="E6888" t="str">
            <v>瑞城</v>
          </cell>
          <cell r="F6888" t="str">
            <v>KG</v>
          </cell>
          <cell r="H6888" t="str">
            <v>臺灣有機農產品</v>
          </cell>
          <cell r="I6888" t="str">
            <v>1-003-912003</v>
          </cell>
        </row>
        <row r="6889">
          <cell r="B6889" t="str">
            <v>紅茶包400G</v>
          </cell>
          <cell r="D6889" t="str">
            <v>包/10入</v>
          </cell>
          <cell r="E6889" t="str">
            <v>公司庫存</v>
          </cell>
          <cell r="F6889" t="str">
            <v>包</v>
          </cell>
        </row>
        <row r="6890">
          <cell r="B6890" t="str">
            <v>紅茶包40G</v>
          </cell>
          <cell r="D6890" t="str">
            <v>(小)40g</v>
          </cell>
          <cell r="E6890" t="str">
            <v>公司庫存</v>
          </cell>
          <cell r="F6890" t="str">
            <v>包</v>
          </cell>
        </row>
        <row r="6891">
          <cell r="B6891" t="str">
            <v>麥香紅茶包</v>
          </cell>
          <cell r="D6891" t="str">
            <v>10入/包</v>
          </cell>
          <cell r="E6891" t="str">
            <v>公司庫存</v>
          </cell>
          <cell r="F6891" t="str">
            <v>包</v>
          </cell>
        </row>
        <row r="6892">
          <cell r="B6892" t="str">
            <v>鍚蘭紅茶</v>
          </cell>
          <cell r="E6892" t="str">
            <v>現購王哥</v>
          </cell>
          <cell r="F6892" t="str">
            <v>包</v>
          </cell>
        </row>
        <row r="6893">
          <cell r="B6893" t="str">
            <v>茉香綠茶包</v>
          </cell>
          <cell r="D6893" t="str">
            <v>包/10入</v>
          </cell>
          <cell r="E6893" t="str">
            <v>德怡</v>
          </cell>
          <cell r="F6893" t="str">
            <v>包</v>
          </cell>
        </row>
        <row r="6894">
          <cell r="B6894" t="str">
            <v>綠茶包</v>
          </cell>
          <cell r="E6894" t="str">
            <v>德怡</v>
          </cell>
          <cell r="F6894" t="str">
            <v>盒</v>
          </cell>
        </row>
        <row r="6895">
          <cell r="B6895" t="str">
            <v>N紅茶葉</v>
          </cell>
          <cell r="C6895" t="str">
            <v>明泰茶行</v>
          </cell>
          <cell r="D6895" t="str">
            <v>600G/包</v>
          </cell>
          <cell r="E6895" t="str">
            <v>全國</v>
          </cell>
          <cell r="F6895" t="str">
            <v>包</v>
          </cell>
        </row>
        <row r="6896">
          <cell r="B6896" t="str">
            <v>茉莉茶包</v>
          </cell>
          <cell r="E6896" t="str">
            <v>德怡</v>
          </cell>
          <cell r="F6896" t="str">
            <v>包</v>
          </cell>
        </row>
        <row r="6897">
          <cell r="B6897" t="str">
            <v>綠茶包</v>
          </cell>
          <cell r="D6897" t="str">
            <v>(小)</v>
          </cell>
          <cell r="E6897" t="str">
            <v>公司庫存</v>
          </cell>
          <cell r="F6897" t="str">
            <v>包</v>
          </cell>
        </row>
        <row r="6898">
          <cell r="B6898" t="str">
            <v>燒仙草(低糖</v>
          </cell>
          <cell r="D6898" t="str">
            <v>15G*15隨身包</v>
          </cell>
          <cell r="E6898" t="str">
            <v>宇佃興</v>
          </cell>
          <cell r="F6898" t="str">
            <v>袋</v>
          </cell>
        </row>
        <row r="6899">
          <cell r="B6899" t="str">
            <v>決明子</v>
          </cell>
          <cell r="E6899" t="str">
            <v>定翔</v>
          </cell>
          <cell r="F6899" t="str">
            <v>KG</v>
          </cell>
        </row>
        <row r="6900">
          <cell r="B6900" t="str">
            <v>決明子茶包</v>
          </cell>
          <cell r="E6900" t="str">
            <v>現購王哥</v>
          </cell>
          <cell r="F6900" t="str">
            <v>盒</v>
          </cell>
        </row>
        <row r="6901">
          <cell r="B6901" t="str">
            <v>帶殼水煮花生</v>
          </cell>
          <cell r="E6901" t="str">
            <v>現購雨宸</v>
          </cell>
          <cell r="F6901" t="str">
            <v>KG</v>
          </cell>
        </row>
        <row r="6902">
          <cell r="B6902" t="str">
            <v>蔭瓜140G</v>
          </cell>
          <cell r="D6902" t="str">
            <v>愛之味</v>
          </cell>
          <cell r="E6902" t="str">
            <v>定翔</v>
          </cell>
          <cell r="F6902" t="str">
            <v>罐</v>
          </cell>
        </row>
        <row r="6903">
          <cell r="B6903" t="str">
            <v>蔭瓜3K</v>
          </cell>
          <cell r="E6903" t="str">
            <v>定翔</v>
          </cell>
          <cell r="F6903" t="str">
            <v>桶</v>
          </cell>
        </row>
        <row r="6904">
          <cell r="B6904" t="str">
            <v>愛之味鮪魚罐</v>
          </cell>
          <cell r="C6904" t="str">
            <v>愛之味股份有限公司</v>
          </cell>
          <cell r="D6904" t="str">
            <v>12入/箱</v>
          </cell>
          <cell r="E6904" t="str">
            <v>定翔</v>
          </cell>
          <cell r="F6904" t="str">
            <v>罐</v>
          </cell>
        </row>
        <row r="6905">
          <cell r="B6905" t="str">
            <v>脆筍鮪魚罐1.8K</v>
          </cell>
          <cell r="D6905" t="str">
            <v>6入/箱</v>
          </cell>
          <cell r="E6905" t="str">
            <v>現購</v>
          </cell>
          <cell r="F6905" t="str">
            <v>罐</v>
          </cell>
        </row>
        <row r="6906">
          <cell r="B6906" t="str">
            <v>N蔭瓜380G</v>
          </cell>
          <cell r="E6906" t="str">
            <v>定翔</v>
          </cell>
          <cell r="F6906" t="str">
            <v>罐</v>
          </cell>
        </row>
        <row r="6907">
          <cell r="B6907" t="str">
            <v>杏仁果</v>
          </cell>
          <cell r="E6907" t="str">
            <v>定翔</v>
          </cell>
          <cell r="F6907" t="str">
            <v>KG</v>
          </cell>
        </row>
        <row r="6908">
          <cell r="B6908" t="str">
            <v>迷迭香葉</v>
          </cell>
          <cell r="E6908" t="str">
            <v>永芳</v>
          </cell>
          <cell r="F6908" t="str">
            <v>罐</v>
          </cell>
        </row>
        <row r="6909">
          <cell r="B6909" t="str">
            <v>黑糖450G</v>
          </cell>
          <cell r="C6909" t="str">
            <v>寶山糖業</v>
          </cell>
          <cell r="D6909" t="str">
            <v>450G/包</v>
          </cell>
          <cell r="E6909" t="str">
            <v>日陞</v>
          </cell>
          <cell r="F6909" t="str">
            <v>包</v>
          </cell>
        </row>
        <row r="6910">
          <cell r="B6910" t="str">
            <v>黑糖30K</v>
          </cell>
          <cell r="C6910" t="str">
            <v>寶山糖業</v>
          </cell>
          <cell r="E6910" t="str">
            <v>日陞</v>
          </cell>
          <cell r="F6910" t="str">
            <v>件</v>
          </cell>
        </row>
        <row r="6911">
          <cell r="B6911" t="str">
            <v>黑糖</v>
          </cell>
          <cell r="C6911" t="str">
            <v>寶山糖業</v>
          </cell>
          <cell r="E6911" t="str">
            <v>日陞</v>
          </cell>
          <cell r="F6911" t="str">
            <v>KG</v>
          </cell>
        </row>
        <row r="6912">
          <cell r="B6912" t="str">
            <v>金蘭甜辣醬340G</v>
          </cell>
          <cell r="C6912" t="str">
            <v>金蘭食品股份有限公司</v>
          </cell>
          <cell r="D6912" t="str">
            <v>340G\瓶</v>
          </cell>
          <cell r="E6912" t="str">
            <v>定翔</v>
          </cell>
          <cell r="F6912" t="str">
            <v>瓶</v>
          </cell>
        </row>
        <row r="6913">
          <cell r="B6913" t="str">
            <v>金蘭甜辣醬</v>
          </cell>
          <cell r="C6913" t="str">
            <v>金蘭食品股份有限公司</v>
          </cell>
          <cell r="E6913" t="str">
            <v>永芳</v>
          </cell>
          <cell r="F6913" t="str">
            <v>桶</v>
          </cell>
        </row>
        <row r="6914">
          <cell r="B6914" t="str">
            <v>金蘭甜辣醬5L</v>
          </cell>
          <cell r="C6914" t="str">
            <v>金蘭食品股份有限公司</v>
          </cell>
          <cell r="D6914" t="str">
            <v>5L/桶</v>
          </cell>
          <cell r="E6914" t="str">
            <v>永芳</v>
          </cell>
          <cell r="F6914" t="str">
            <v>桶</v>
          </cell>
        </row>
        <row r="6915">
          <cell r="B6915" t="str">
            <v>N金蘭甜辣醬200G</v>
          </cell>
          <cell r="C6915" t="str">
            <v>金蘭食品股份有限公司</v>
          </cell>
          <cell r="D6915" t="str">
            <v>200G/瓶</v>
          </cell>
          <cell r="E6915" t="str">
            <v>定翔</v>
          </cell>
          <cell r="F6915" t="str">
            <v>瓶</v>
          </cell>
        </row>
        <row r="6916">
          <cell r="B6916" t="str">
            <v>金蘭甜麵醬</v>
          </cell>
          <cell r="C6916" t="str">
            <v>金蘭食品股份有限公司</v>
          </cell>
          <cell r="D6916" t="str">
            <v>200G/瓶</v>
          </cell>
          <cell r="E6916" t="str">
            <v>定翔</v>
          </cell>
          <cell r="F6916" t="str">
            <v>瓶</v>
          </cell>
        </row>
        <row r="6917">
          <cell r="B6917" t="str">
            <v>蒜蓉醬</v>
          </cell>
          <cell r="D6917" t="str">
            <v>200G/味全</v>
          </cell>
          <cell r="E6917" t="str">
            <v>定翔</v>
          </cell>
          <cell r="F6917" t="str">
            <v>瓶</v>
          </cell>
        </row>
        <row r="6918">
          <cell r="B6918" t="str">
            <v>青瓜脯</v>
          </cell>
          <cell r="E6918" t="str">
            <v>現購王哥</v>
          </cell>
          <cell r="F6918" t="str">
            <v>KG</v>
          </cell>
        </row>
        <row r="6919">
          <cell r="B6919" t="str">
            <v>醃瓜脯</v>
          </cell>
          <cell r="E6919" t="str">
            <v>永芳</v>
          </cell>
          <cell r="F6919" t="str">
            <v>KG</v>
          </cell>
        </row>
        <row r="6920">
          <cell r="B6920" t="str">
            <v>豆瓣瓜脯</v>
          </cell>
          <cell r="D6920" t="str">
            <v>6K/件</v>
          </cell>
          <cell r="E6920" t="str">
            <v>定翔</v>
          </cell>
          <cell r="F6920" t="str">
            <v>KG</v>
          </cell>
        </row>
        <row r="6921">
          <cell r="B6921" t="str">
            <v>辣筍罐3K</v>
          </cell>
          <cell r="E6921" t="str">
            <v>定翔</v>
          </cell>
          <cell r="F6921" t="str">
            <v>瓶</v>
          </cell>
        </row>
        <row r="6922">
          <cell r="B6922" t="str">
            <v>黑豆豉600G</v>
          </cell>
          <cell r="C6922" t="str">
            <v>源泰醬園</v>
          </cell>
          <cell r="E6922" t="str">
            <v>全國</v>
          </cell>
          <cell r="F6922" t="str">
            <v>包</v>
          </cell>
        </row>
        <row r="6923">
          <cell r="B6923" t="str">
            <v>牛肉滷包(大</v>
          </cell>
          <cell r="D6923" t="str">
            <v>包/100入</v>
          </cell>
          <cell r="E6923" t="str">
            <v>現購雨宸</v>
          </cell>
          <cell r="F6923" t="str">
            <v>包</v>
          </cell>
        </row>
        <row r="6924">
          <cell r="B6924" t="str">
            <v>牛肉滷包(小</v>
          </cell>
          <cell r="D6924" t="str">
            <v>小</v>
          </cell>
          <cell r="E6924" t="str">
            <v>公司庫存</v>
          </cell>
          <cell r="F6924" t="str">
            <v>包</v>
          </cell>
        </row>
        <row r="6925">
          <cell r="B6925" t="str">
            <v>青葉麵筋170G</v>
          </cell>
          <cell r="E6925" t="str">
            <v>定翔</v>
          </cell>
          <cell r="F6925" t="str">
            <v>罐</v>
          </cell>
        </row>
        <row r="6926">
          <cell r="B6926" t="str">
            <v>乾栗子(冷凍</v>
          </cell>
          <cell r="D6926" t="str">
            <v>1KG/包</v>
          </cell>
          <cell r="E6926" t="str">
            <v>廣生</v>
          </cell>
          <cell r="F6926" t="str">
            <v>包</v>
          </cell>
        </row>
        <row r="6927">
          <cell r="B6927" t="str">
            <v>乾栗子</v>
          </cell>
          <cell r="C6927" t="str">
            <v>信成公司</v>
          </cell>
          <cell r="E6927" t="str">
            <v>全國</v>
          </cell>
          <cell r="F6927" t="str">
            <v>KG</v>
          </cell>
        </row>
        <row r="6928">
          <cell r="B6928" t="str">
            <v>乾栗子</v>
          </cell>
          <cell r="E6928" t="str">
            <v>定翔</v>
          </cell>
          <cell r="F6928" t="str">
            <v>KG</v>
          </cell>
        </row>
        <row r="6929">
          <cell r="B6929" t="str">
            <v>冷凍栗子</v>
          </cell>
          <cell r="E6929" t="str">
            <v>全國</v>
          </cell>
          <cell r="F6929" t="str">
            <v>KG</v>
          </cell>
        </row>
        <row r="6930">
          <cell r="B6930" t="str">
            <v>人篸鬚600G</v>
          </cell>
          <cell r="C6930" t="str">
            <v>廣漢貿易</v>
          </cell>
          <cell r="E6930" t="str">
            <v>全國</v>
          </cell>
          <cell r="F6930" t="str">
            <v>包</v>
          </cell>
        </row>
        <row r="6931">
          <cell r="B6931" t="str">
            <v>川芎600G</v>
          </cell>
          <cell r="C6931" t="str">
            <v>廣漢貿易</v>
          </cell>
          <cell r="E6931" t="str">
            <v>全國</v>
          </cell>
          <cell r="F6931" t="str">
            <v>盒</v>
          </cell>
        </row>
        <row r="6932">
          <cell r="B6932" t="str">
            <v>芡實600G</v>
          </cell>
          <cell r="C6932" t="str">
            <v>廣漢貿易</v>
          </cell>
          <cell r="E6932" t="str">
            <v>全國</v>
          </cell>
          <cell r="F6932" t="str">
            <v>包</v>
          </cell>
        </row>
        <row r="6933">
          <cell r="B6933" t="str">
            <v>紅話梅</v>
          </cell>
          <cell r="D6933" t="str">
            <v>包/500G</v>
          </cell>
          <cell r="E6933" t="str">
            <v>定翔</v>
          </cell>
          <cell r="F6933" t="str">
            <v>包</v>
          </cell>
        </row>
        <row r="6934">
          <cell r="B6934" t="str">
            <v>白話梅</v>
          </cell>
          <cell r="D6934" t="str">
            <v>500G/包</v>
          </cell>
          <cell r="E6934" t="str">
            <v>定翔</v>
          </cell>
          <cell r="F6934" t="str">
            <v>包</v>
          </cell>
        </row>
        <row r="6935">
          <cell r="B6935" t="str">
            <v>海苔粉300G</v>
          </cell>
          <cell r="E6935" t="str">
            <v>永芳</v>
          </cell>
          <cell r="F6935" t="str">
            <v>包</v>
          </cell>
        </row>
        <row r="6936">
          <cell r="B6936" t="str">
            <v>核桃</v>
          </cell>
          <cell r="E6936" t="str">
            <v>定翔</v>
          </cell>
          <cell r="F6936" t="str">
            <v>KG</v>
          </cell>
        </row>
        <row r="6937">
          <cell r="B6937" t="str">
            <v>五味醬</v>
          </cell>
          <cell r="E6937" t="str">
            <v>定翔</v>
          </cell>
          <cell r="F6937" t="str">
            <v>罐</v>
          </cell>
        </row>
        <row r="6938">
          <cell r="B6938" t="str">
            <v>奶油話梅</v>
          </cell>
          <cell r="D6938" t="str">
            <v>600G/包</v>
          </cell>
          <cell r="E6938" t="str">
            <v>定翔</v>
          </cell>
          <cell r="F6938" t="str">
            <v>包</v>
          </cell>
        </row>
        <row r="6939">
          <cell r="B6939" t="str">
            <v>洛神花瓣</v>
          </cell>
          <cell r="E6939" t="str">
            <v>定翔</v>
          </cell>
          <cell r="F6939" t="str">
            <v>KG</v>
          </cell>
        </row>
        <row r="6940">
          <cell r="B6940" t="str">
            <v>廣達香魚醬</v>
          </cell>
          <cell r="E6940" t="str">
            <v>定翔</v>
          </cell>
          <cell r="F6940" t="str">
            <v>罐</v>
          </cell>
        </row>
        <row r="6941">
          <cell r="B6941" t="str">
            <v>廣達香肉醬</v>
          </cell>
          <cell r="D6941" t="str">
            <v>160G/罐</v>
          </cell>
          <cell r="E6941" t="str">
            <v>定翔</v>
          </cell>
          <cell r="F6941" t="str">
            <v>罐</v>
          </cell>
        </row>
        <row r="6942">
          <cell r="B6942" t="str">
            <v>味全蒜蓉醬</v>
          </cell>
          <cell r="C6942" t="str">
            <v>味全食品工業股份有限公司</v>
          </cell>
          <cell r="D6942" t="str">
            <v>罐/200G</v>
          </cell>
          <cell r="E6942" t="str">
            <v>定翔</v>
          </cell>
          <cell r="F6942" t="str">
            <v>罐</v>
          </cell>
        </row>
        <row r="6943">
          <cell r="B6943" t="str">
            <v>酵母粉(小</v>
          </cell>
          <cell r="D6943" t="str">
            <v>12G</v>
          </cell>
          <cell r="E6943" t="str">
            <v>定翔</v>
          </cell>
          <cell r="F6943" t="str">
            <v>包</v>
          </cell>
        </row>
        <row r="6944">
          <cell r="B6944" t="str">
            <v>酵母粉</v>
          </cell>
          <cell r="E6944" t="str">
            <v>定翔</v>
          </cell>
          <cell r="F6944" t="str">
            <v>包</v>
          </cell>
        </row>
        <row r="6945">
          <cell r="B6945" t="str">
            <v>五香肉醬</v>
          </cell>
          <cell r="E6945" t="str">
            <v>定翔</v>
          </cell>
          <cell r="F6945" t="str">
            <v>罐</v>
          </cell>
        </row>
        <row r="6946">
          <cell r="B6946" t="str">
            <v>山粉圓</v>
          </cell>
          <cell r="C6946" t="str">
            <v>信成公司</v>
          </cell>
          <cell r="E6946" t="str">
            <v>全國</v>
          </cell>
          <cell r="F6946" t="str">
            <v>KG</v>
          </cell>
        </row>
        <row r="6947">
          <cell r="B6947" t="str">
            <v>茄汁鯖魚罐</v>
          </cell>
          <cell r="D6947" t="str">
            <v>罐/425G</v>
          </cell>
          <cell r="E6947" t="str">
            <v>定翔</v>
          </cell>
          <cell r="F6947" t="str">
            <v>罐</v>
          </cell>
        </row>
        <row r="6948">
          <cell r="B6948" t="str">
            <v>黑豆瓣醬3K</v>
          </cell>
          <cell r="C6948" t="str">
            <v>十全特好食品股份有限公司</v>
          </cell>
          <cell r="D6948" t="str">
            <v>3K/箱</v>
          </cell>
          <cell r="E6948" t="str">
            <v>羿淳</v>
          </cell>
          <cell r="F6948" t="str">
            <v>箱</v>
          </cell>
        </row>
        <row r="6949">
          <cell r="B6949" t="str">
            <v>煉乳375G</v>
          </cell>
          <cell r="D6949" t="str">
            <v>飛燕牌</v>
          </cell>
          <cell r="E6949" t="str">
            <v>定翔</v>
          </cell>
          <cell r="F6949" t="str">
            <v>罐</v>
          </cell>
        </row>
        <row r="6950">
          <cell r="B6950" t="str">
            <v>煉乳1.4K</v>
          </cell>
          <cell r="E6950" t="str">
            <v>定翔</v>
          </cell>
          <cell r="F6950" t="str">
            <v>罐</v>
          </cell>
        </row>
        <row r="6951">
          <cell r="B6951" t="str">
            <v>乳瑪琳16K</v>
          </cell>
          <cell r="E6951" t="str">
            <v>定翔</v>
          </cell>
          <cell r="F6951" t="str">
            <v>桶</v>
          </cell>
        </row>
        <row r="6952">
          <cell r="B6952" t="str">
            <v>桂冠沙拉100G</v>
          </cell>
          <cell r="C6952" t="str">
            <v>桂冠實業股份有限公司</v>
          </cell>
          <cell r="D6952" t="str">
            <v>條/100G</v>
          </cell>
          <cell r="E6952" t="str">
            <v>桂冠</v>
          </cell>
          <cell r="F6952" t="str">
            <v>條</v>
          </cell>
        </row>
        <row r="6953">
          <cell r="B6953" t="str">
            <v>桂冠沙拉200G</v>
          </cell>
          <cell r="C6953" t="str">
            <v>桂冠實業股份有限公司</v>
          </cell>
          <cell r="D6953" t="str">
            <v>包/200G</v>
          </cell>
          <cell r="E6953" t="str">
            <v>桂冠</v>
          </cell>
          <cell r="F6953" t="str">
            <v>包</v>
          </cell>
        </row>
        <row r="6954">
          <cell r="B6954" t="str">
            <v>香椿醬</v>
          </cell>
          <cell r="C6954" t="str">
            <v>勝記大榮食品</v>
          </cell>
          <cell r="D6954" t="str">
            <v>約330G</v>
          </cell>
          <cell r="E6954" t="str">
            <v>全國</v>
          </cell>
          <cell r="F6954" t="str">
            <v>瓶</v>
          </cell>
        </row>
        <row r="6955">
          <cell r="B6955" t="str">
            <v>N香椿醬600G</v>
          </cell>
          <cell r="C6955" t="str">
            <v>宏旭食品企業有限公司</v>
          </cell>
          <cell r="E6955" t="str">
            <v>宏旭</v>
          </cell>
          <cell r="F6955" t="str">
            <v>罐</v>
          </cell>
        </row>
        <row r="6956">
          <cell r="B6956" t="str">
            <v>三花奶水</v>
          </cell>
          <cell r="E6956" t="str">
            <v>永芳</v>
          </cell>
          <cell r="F6956" t="str">
            <v>罐</v>
          </cell>
        </row>
        <row r="6957">
          <cell r="B6957" t="str">
            <v>桂圓乾600G</v>
          </cell>
          <cell r="C6957" t="str">
            <v>廣漢貿易</v>
          </cell>
          <cell r="E6957" t="str">
            <v>全國</v>
          </cell>
          <cell r="F6957" t="str">
            <v>盒</v>
          </cell>
        </row>
        <row r="6958">
          <cell r="B6958" t="str">
            <v>桂圓乾(柴燒</v>
          </cell>
          <cell r="D6958" t="str">
            <v>250G</v>
          </cell>
          <cell r="E6958" t="str">
            <v>宇佃興</v>
          </cell>
          <cell r="F6958" t="str">
            <v>包</v>
          </cell>
        </row>
        <row r="6959">
          <cell r="B6959" t="str">
            <v>李錦記蜜汁烤肉</v>
          </cell>
          <cell r="E6959" t="str">
            <v>定翔</v>
          </cell>
          <cell r="F6959" t="str">
            <v>瓶</v>
          </cell>
        </row>
        <row r="6960">
          <cell r="B6960" t="str">
            <v>乾昆布</v>
          </cell>
          <cell r="E6960" t="str">
            <v>定翔</v>
          </cell>
          <cell r="F6960" t="str">
            <v>KG</v>
          </cell>
        </row>
        <row r="6961">
          <cell r="B6961" t="str">
            <v>昆布</v>
          </cell>
          <cell r="D6961" t="str">
            <v>150G/北海道</v>
          </cell>
          <cell r="E6961" t="str">
            <v>宇佃興</v>
          </cell>
          <cell r="F6961" t="str">
            <v>包</v>
          </cell>
        </row>
        <row r="6962">
          <cell r="B6962" t="str">
            <v>素滷肉精</v>
          </cell>
          <cell r="D6962" t="str">
            <v>液體</v>
          </cell>
          <cell r="E6962" t="str">
            <v>現購王哥</v>
          </cell>
          <cell r="F6962" t="str">
            <v>瓶</v>
          </cell>
        </row>
        <row r="6963">
          <cell r="B6963" t="str">
            <v>黃蘿蔔</v>
          </cell>
          <cell r="E6963" t="str">
            <v>永芳</v>
          </cell>
          <cell r="F6963" t="str">
            <v>KG</v>
          </cell>
        </row>
        <row r="6964">
          <cell r="B6964" t="str">
            <v>香蒜粉1K</v>
          </cell>
          <cell r="E6964" t="str">
            <v>定翔</v>
          </cell>
          <cell r="F6964" t="str">
            <v>包</v>
          </cell>
        </row>
        <row r="6965">
          <cell r="B6965" t="str">
            <v>香蔥油600G</v>
          </cell>
          <cell r="E6965" t="str">
            <v>定翔</v>
          </cell>
          <cell r="F6965" t="str">
            <v>罐</v>
          </cell>
        </row>
        <row r="6966">
          <cell r="B6966" t="str">
            <v>金蘭脆瓜3K</v>
          </cell>
          <cell r="C6966" t="str">
            <v>金蘭食品股份有限公司</v>
          </cell>
          <cell r="D6966" t="str">
            <v>6入/件</v>
          </cell>
          <cell r="E6966" t="str">
            <v>定翔</v>
          </cell>
          <cell r="F6966" t="str">
            <v>桶</v>
          </cell>
        </row>
        <row r="6967">
          <cell r="B6967" t="str">
            <v>白果罐</v>
          </cell>
          <cell r="D6967" t="str">
            <v>罐/290G</v>
          </cell>
          <cell r="E6967" t="str">
            <v>定翔</v>
          </cell>
          <cell r="F6967" t="str">
            <v>罐</v>
          </cell>
        </row>
        <row r="6968">
          <cell r="B6968" t="str">
            <v>烤麩約3.4K</v>
          </cell>
          <cell r="C6968" t="str">
            <v>津悅食品有限公司</v>
          </cell>
          <cell r="D6968" t="str">
            <v>約3.4k</v>
          </cell>
          <cell r="E6968" t="str">
            <v>津悅</v>
          </cell>
          <cell r="F6968" t="str">
            <v>籠</v>
          </cell>
        </row>
        <row r="6969">
          <cell r="B6969" t="str">
            <v>N黃芥末醬</v>
          </cell>
          <cell r="D6969" t="str">
            <v>680G/瓶</v>
          </cell>
          <cell r="E6969" t="str">
            <v>定翔</v>
          </cell>
          <cell r="F6969" t="str">
            <v>瓶</v>
          </cell>
        </row>
        <row r="6970">
          <cell r="B6970" t="str">
            <v>台灣第一胡椒鹽</v>
          </cell>
          <cell r="D6970" t="str">
            <v>盒/1.8KG微辣</v>
          </cell>
          <cell r="E6970" t="str">
            <v>定翔</v>
          </cell>
          <cell r="F6970" t="str">
            <v>盒</v>
          </cell>
        </row>
        <row r="6971">
          <cell r="B6971" t="str">
            <v>台灣第一胡椒鹽</v>
          </cell>
          <cell r="D6971" t="str">
            <v>1.8K/盒(不辣</v>
          </cell>
          <cell r="E6971" t="str">
            <v>定翔</v>
          </cell>
          <cell r="F6971" t="str">
            <v>盒</v>
          </cell>
        </row>
        <row r="6972">
          <cell r="B6972" t="str">
            <v>剝皮辣椒600G</v>
          </cell>
          <cell r="E6972" t="str">
            <v>定翔</v>
          </cell>
          <cell r="F6972" t="str">
            <v>瓶</v>
          </cell>
        </row>
        <row r="6973">
          <cell r="B6973" t="str">
            <v>N剝皮辣椒450G</v>
          </cell>
          <cell r="C6973" t="str">
            <v>尚旺生技有限公司</v>
          </cell>
          <cell r="E6973" t="str">
            <v>尚旺</v>
          </cell>
          <cell r="F6973" t="str">
            <v>罐</v>
          </cell>
        </row>
        <row r="6974">
          <cell r="B6974" t="str">
            <v>N安佳奶油454G</v>
          </cell>
          <cell r="D6974" t="str">
            <v>454G</v>
          </cell>
          <cell r="E6974" t="str">
            <v>生楓</v>
          </cell>
          <cell r="F6974" t="str">
            <v>條</v>
          </cell>
        </row>
        <row r="6975">
          <cell r="B6975" t="str">
            <v>N無鹽奶油454G</v>
          </cell>
          <cell r="E6975" t="str">
            <v>生楓</v>
          </cell>
          <cell r="F6975" t="str">
            <v>條</v>
          </cell>
        </row>
        <row r="6976">
          <cell r="B6976" t="str">
            <v>香草精</v>
          </cell>
          <cell r="E6976" t="str">
            <v>現購王哥</v>
          </cell>
          <cell r="F6976" t="str">
            <v>瓶</v>
          </cell>
        </row>
        <row r="6977">
          <cell r="B6977" t="str">
            <v>N鮮奶油(無糖</v>
          </cell>
          <cell r="E6977" t="str">
            <v>生楓</v>
          </cell>
          <cell r="F6977" t="str">
            <v>瓶</v>
          </cell>
        </row>
        <row r="6978">
          <cell r="B6978" t="str">
            <v>乳瑪琳16K</v>
          </cell>
          <cell r="E6978" t="str">
            <v>永芳</v>
          </cell>
          <cell r="F6978" t="str">
            <v>桶</v>
          </cell>
        </row>
        <row r="6979">
          <cell r="B6979" t="str">
            <v>茶葉</v>
          </cell>
          <cell r="E6979" t="str">
            <v>現購王哥</v>
          </cell>
          <cell r="F6979" t="str">
            <v>KG</v>
          </cell>
        </row>
        <row r="6980">
          <cell r="B6980" t="str">
            <v>肉骨茶包60G</v>
          </cell>
          <cell r="E6980" t="str">
            <v>定翔</v>
          </cell>
          <cell r="F6980" t="str">
            <v>包</v>
          </cell>
        </row>
        <row r="6981">
          <cell r="B6981" t="str">
            <v>魚露500CC</v>
          </cell>
          <cell r="E6981" t="str">
            <v>定翔</v>
          </cell>
          <cell r="F6981" t="str">
            <v>瓶</v>
          </cell>
        </row>
        <row r="6982">
          <cell r="B6982" t="str">
            <v>N梅粉(小</v>
          </cell>
          <cell r="E6982" t="str">
            <v>德怡</v>
          </cell>
          <cell r="F6982" t="str">
            <v>袋</v>
          </cell>
        </row>
        <row r="6983">
          <cell r="B6983" t="str">
            <v>辣油510CC</v>
          </cell>
          <cell r="D6983" t="str">
            <v>瓶/510CC</v>
          </cell>
          <cell r="E6983" t="str">
            <v>定翔</v>
          </cell>
          <cell r="F6983" t="str">
            <v>瓶</v>
          </cell>
        </row>
        <row r="6984">
          <cell r="B6984" t="str">
            <v>辣油3L</v>
          </cell>
          <cell r="D6984" t="str">
            <v>桶/3公升</v>
          </cell>
          <cell r="E6984" t="str">
            <v>永芳</v>
          </cell>
          <cell r="F6984" t="str">
            <v>桶</v>
          </cell>
        </row>
        <row r="6985">
          <cell r="B6985" t="str">
            <v>紅油</v>
          </cell>
          <cell r="E6985" t="str">
            <v>定翔</v>
          </cell>
          <cell r="F6985" t="str">
            <v>罐</v>
          </cell>
        </row>
        <row r="6986">
          <cell r="B6986" t="str">
            <v>肉燥包</v>
          </cell>
          <cell r="E6986" t="str">
            <v>現購王哥</v>
          </cell>
          <cell r="F6986" t="str">
            <v>包</v>
          </cell>
        </row>
        <row r="6987">
          <cell r="B6987" t="str">
            <v>熟QQ</v>
          </cell>
          <cell r="C6987" t="str">
            <v>太順行</v>
          </cell>
          <cell r="E6987" t="str">
            <v>太順</v>
          </cell>
          <cell r="F6987" t="str">
            <v>包</v>
          </cell>
        </row>
        <row r="6988">
          <cell r="B6988" t="str">
            <v>鹹小卷</v>
          </cell>
          <cell r="E6988" t="str">
            <v>定翔</v>
          </cell>
          <cell r="F6988" t="str">
            <v>KG</v>
          </cell>
        </row>
        <row r="6989">
          <cell r="B6989" t="str">
            <v>熟粉圓</v>
          </cell>
          <cell r="C6989" t="str">
            <v>太順行</v>
          </cell>
          <cell r="E6989" t="str">
            <v>太順</v>
          </cell>
          <cell r="F6989" t="str">
            <v>包</v>
          </cell>
        </row>
        <row r="6990">
          <cell r="B6990" t="str">
            <v>芥茉粉(日本</v>
          </cell>
          <cell r="E6990" t="str">
            <v>定翔</v>
          </cell>
          <cell r="F6990" t="str">
            <v>包</v>
          </cell>
        </row>
        <row r="6991">
          <cell r="B6991" t="str">
            <v>黑豆瓣醬450G</v>
          </cell>
          <cell r="E6991" t="str">
            <v>定翔</v>
          </cell>
          <cell r="F6991" t="str">
            <v>罐</v>
          </cell>
        </row>
        <row r="6992">
          <cell r="B6992" t="str">
            <v>黑豆瓣醬3K</v>
          </cell>
          <cell r="D6992" t="str">
            <v>箱/3KG</v>
          </cell>
          <cell r="E6992" t="str">
            <v>永芳</v>
          </cell>
          <cell r="F6992" t="str">
            <v>箱</v>
          </cell>
        </row>
        <row r="6993">
          <cell r="B6993" t="str">
            <v>黑豆瓣醬9K</v>
          </cell>
          <cell r="D6993" t="str">
            <v>件/9KG</v>
          </cell>
          <cell r="E6993" t="str">
            <v>永芳</v>
          </cell>
          <cell r="F6993" t="str">
            <v>件</v>
          </cell>
        </row>
        <row r="6994">
          <cell r="B6994" t="str">
            <v>黑豆瓣醬</v>
          </cell>
          <cell r="C6994" t="str">
            <v>十全特好食品股份有限公司</v>
          </cell>
          <cell r="E6994" t="str">
            <v>羿淳</v>
          </cell>
          <cell r="F6994" t="str">
            <v>KG</v>
          </cell>
        </row>
        <row r="6995">
          <cell r="B6995" t="str">
            <v>蘋果醋</v>
          </cell>
          <cell r="D6995" t="str">
            <v>罐/750G</v>
          </cell>
          <cell r="E6995" t="str">
            <v>現購王哥</v>
          </cell>
          <cell r="F6995" t="str">
            <v>罐</v>
          </cell>
        </row>
        <row r="6996">
          <cell r="B6996" t="str">
            <v>花椒粒600G</v>
          </cell>
          <cell r="E6996" t="str">
            <v>定翔</v>
          </cell>
          <cell r="F6996" t="str">
            <v>包</v>
          </cell>
        </row>
        <row r="6997">
          <cell r="B6997" t="str">
            <v>花椒粒12G</v>
          </cell>
          <cell r="D6997" t="str">
            <v>飛馬</v>
          </cell>
          <cell r="E6997" t="str">
            <v>永芳</v>
          </cell>
          <cell r="F6997" t="str">
            <v>包</v>
          </cell>
        </row>
        <row r="6998">
          <cell r="B6998" t="str">
            <v>花椒粉(老公仔</v>
          </cell>
          <cell r="E6998" t="str">
            <v>永芳</v>
          </cell>
          <cell r="F6998" t="str">
            <v>盒</v>
          </cell>
        </row>
        <row r="6999">
          <cell r="B6999" t="str">
            <v>紅咖哩500G</v>
          </cell>
          <cell r="E6999" t="str">
            <v>全國</v>
          </cell>
          <cell r="F6999" t="str">
            <v>包</v>
          </cell>
        </row>
        <row r="7000">
          <cell r="B7000" t="str">
            <v>檸檬葉50G</v>
          </cell>
          <cell r="E7000" t="str">
            <v>全國</v>
          </cell>
          <cell r="F7000" t="str">
            <v>包</v>
          </cell>
        </row>
        <row r="7001">
          <cell r="B7001" t="str">
            <v>綠咖哩500G</v>
          </cell>
          <cell r="D7001" t="str">
            <v/>
          </cell>
          <cell r="E7001" t="str">
            <v>全國</v>
          </cell>
          <cell r="F7001" t="str">
            <v>包</v>
          </cell>
        </row>
        <row r="7002">
          <cell r="B7002" t="str">
            <v>杏仁片</v>
          </cell>
          <cell r="D7002" t="str">
            <v>罐/0.6KG</v>
          </cell>
          <cell r="E7002" t="str">
            <v>現購王哥</v>
          </cell>
          <cell r="F7002" t="str">
            <v>罐</v>
          </cell>
        </row>
        <row r="7003">
          <cell r="B7003" t="str">
            <v>杏仁粉</v>
          </cell>
          <cell r="E7003" t="str">
            <v>現購王哥</v>
          </cell>
          <cell r="F7003" t="str">
            <v>KG</v>
          </cell>
        </row>
        <row r="7004">
          <cell r="B7004" t="str">
            <v>杏仁粉</v>
          </cell>
          <cell r="D7004" t="str">
            <v>500G/罐</v>
          </cell>
          <cell r="E7004" t="str">
            <v>現購王哥</v>
          </cell>
          <cell r="F7004" t="str">
            <v>罐</v>
          </cell>
        </row>
        <row r="7005">
          <cell r="B7005" t="str">
            <v>杏仁粉</v>
          </cell>
          <cell r="D7005" t="str">
            <v>900G/罐</v>
          </cell>
          <cell r="E7005" t="str">
            <v>現購王哥</v>
          </cell>
          <cell r="F7005" t="str">
            <v>罐</v>
          </cell>
        </row>
        <row r="7006">
          <cell r="B7006" t="str">
            <v>N杏仁片</v>
          </cell>
          <cell r="E7006" t="str">
            <v>生楓</v>
          </cell>
          <cell r="F7006" t="str">
            <v>KG</v>
          </cell>
        </row>
        <row r="7007">
          <cell r="B7007" t="str">
            <v>紅豆枝</v>
          </cell>
          <cell r="D7007" t="str">
            <v>3KG</v>
          </cell>
          <cell r="E7007" t="str">
            <v>定翔</v>
          </cell>
          <cell r="F7007" t="str">
            <v>KG</v>
          </cell>
        </row>
        <row r="7008">
          <cell r="B7008" t="str">
            <v>紅豆枝3K</v>
          </cell>
          <cell r="C7008" t="str">
            <v>品碩豐食品行</v>
          </cell>
          <cell r="D7008" t="str">
            <v>件/3K</v>
          </cell>
          <cell r="E7008" t="str">
            <v>品碩豐</v>
          </cell>
          <cell r="F7008" t="str">
            <v>件</v>
          </cell>
        </row>
        <row r="7009">
          <cell r="B7009" t="str">
            <v>金梅醬油膏5L</v>
          </cell>
          <cell r="C7009" t="str">
            <v>新亞醬園</v>
          </cell>
          <cell r="D7009" t="str">
            <v>桶/5L</v>
          </cell>
          <cell r="E7009" t="str">
            <v>羿淳</v>
          </cell>
          <cell r="F7009" t="str">
            <v>桶</v>
          </cell>
        </row>
        <row r="7010">
          <cell r="B7010" t="str">
            <v>花瓜條</v>
          </cell>
          <cell r="C7010" t="str">
            <v>品碩豐食品行</v>
          </cell>
          <cell r="E7010" t="str">
            <v>品碩豐</v>
          </cell>
          <cell r="F7010" t="str">
            <v>KG</v>
          </cell>
        </row>
        <row r="7011">
          <cell r="B7011" t="str">
            <v>絞花瓜</v>
          </cell>
          <cell r="C7011" t="str">
            <v>品碩豐食品行</v>
          </cell>
          <cell r="D7011" t="str">
            <v>3K/包</v>
          </cell>
          <cell r="E7011" t="str">
            <v>品碩豐</v>
          </cell>
          <cell r="F7011" t="str">
            <v>KG</v>
          </cell>
        </row>
        <row r="7012">
          <cell r="B7012" t="str">
            <v>日光瓜</v>
          </cell>
          <cell r="E7012" t="str">
            <v>定翔</v>
          </cell>
          <cell r="F7012" t="str">
            <v>罐</v>
          </cell>
        </row>
        <row r="7013">
          <cell r="B7013" t="str">
            <v>N豆瓣瓜脯</v>
          </cell>
          <cell r="D7013" t="str">
            <v>5斤/包</v>
          </cell>
          <cell r="E7013" t="str">
            <v>定翔</v>
          </cell>
          <cell r="F7013" t="str">
            <v>包</v>
          </cell>
        </row>
        <row r="7014">
          <cell r="B7014" t="str">
            <v>客家醬</v>
          </cell>
          <cell r="E7014" t="str">
            <v>公司庫存</v>
          </cell>
          <cell r="F7014" t="str">
            <v>桶</v>
          </cell>
        </row>
        <row r="7015">
          <cell r="B7015" t="str">
            <v>香筍3K</v>
          </cell>
          <cell r="C7015" t="str">
            <v>品碩豐食品行</v>
          </cell>
          <cell r="E7015" t="str">
            <v>品碩豐</v>
          </cell>
          <cell r="F7015" t="str">
            <v>包</v>
          </cell>
        </row>
        <row r="7016">
          <cell r="B7016" t="str">
            <v>酸梅湯包</v>
          </cell>
          <cell r="D7016" t="str">
            <v>150g/包</v>
          </cell>
          <cell r="E7016" t="str">
            <v>定翔</v>
          </cell>
          <cell r="F7016" t="str">
            <v>包</v>
          </cell>
        </row>
        <row r="7017">
          <cell r="B7017" t="str">
            <v>烤肉醬250G</v>
          </cell>
          <cell r="E7017" t="str">
            <v>定翔</v>
          </cell>
          <cell r="F7017" t="str">
            <v>瓶</v>
          </cell>
        </row>
        <row r="7018">
          <cell r="B7018" t="str">
            <v>新東陽肉醬</v>
          </cell>
          <cell r="C7018" t="str">
            <v>新東陽股份有限公司</v>
          </cell>
          <cell r="D7018" t="str">
            <v>五香</v>
          </cell>
          <cell r="E7018" t="str">
            <v>定翔</v>
          </cell>
          <cell r="F7018" t="str">
            <v>罐</v>
          </cell>
        </row>
        <row r="7019">
          <cell r="B7019" t="str">
            <v>烤肉刷</v>
          </cell>
          <cell r="E7019" t="str">
            <v>德怡</v>
          </cell>
          <cell r="F7019" t="str">
            <v>支</v>
          </cell>
        </row>
        <row r="7020">
          <cell r="B7020" t="str">
            <v>金蘭烤肉醬6K</v>
          </cell>
          <cell r="C7020" t="str">
            <v>金蘭食品股份有限公司</v>
          </cell>
          <cell r="D7020" t="str">
            <v>6K/桶</v>
          </cell>
          <cell r="E7020" t="str">
            <v>永芳</v>
          </cell>
          <cell r="F7020" t="str">
            <v>桶</v>
          </cell>
        </row>
        <row r="7021">
          <cell r="B7021" t="str">
            <v>芝麻糖粉</v>
          </cell>
          <cell r="E7021" t="str">
            <v>定翔</v>
          </cell>
          <cell r="F7021" t="str">
            <v>KG</v>
          </cell>
        </row>
        <row r="7022">
          <cell r="B7022" t="str">
            <v>花生麵筋396G</v>
          </cell>
          <cell r="E7022" t="str">
            <v>定翔</v>
          </cell>
          <cell r="F7022" t="str">
            <v>罐</v>
          </cell>
        </row>
        <row r="7023">
          <cell r="B7023" t="str">
            <v>工研咖哩塊(甘</v>
          </cell>
          <cell r="C7023" t="str">
            <v>大安工研食品工廠股份有限公司</v>
          </cell>
          <cell r="D7023" t="str">
            <v>110G/盒</v>
          </cell>
          <cell r="E7023" t="str">
            <v>永芳</v>
          </cell>
          <cell r="F7023" t="str">
            <v>盒</v>
          </cell>
        </row>
        <row r="7024">
          <cell r="B7024" t="str">
            <v>工研咖哩塊(蘋</v>
          </cell>
          <cell r="C7024" t="str">
            <v>大安工研食品工廠股份有限公司</v>
          </cell>
          <cell r="D7024" t="str">
            <v>110G/盒</v>
          </cell>
          <cell r="E7024" t="str">
            <v>永芳</v>
          </cell>
          <cell r="F7024" t="str">
            <v>盒</v>
          </cell>
        </row>
        <row r="7025">
          <cell r="B7025" t="str">
            <v>味全水餃醬汁</v>
          </cell>
          <cell r="C7025" t="str">
            <v>味全食品工業股份有限公司</v>
          </cell>
          <cell r="D7025" t="str">
            <v>230G</v>
          </cell>
          <cell r="E7025" t="str">
            <v>定翔</v>
          </cell>
          <cell r="F7025" t="str">
            <v>瓶</v>
          </cell>
        </row>
        <row r="7026">
          <cell r="B7026" t="str">
            <v>豆棗</v>
          </cell>
          <cell r="E7026" t="str">
            <v>定翔</v>
          </cell>
          <cell r="F7026" t="str">
            <v>KG</v>
          </cell>
        </row>
        <row r="7027">
          <cell r="B7027" t="str">
            <v>豆棗3K</v>
          </cell>
          <cell r="E7027" t="str">
            <v>永芳</v>
          </cell>
          <cell r="F7027" t="str">
            <v>箱</v>
          </cell>
        </row>
        <row r="7028">
          <cell r="B7028" t="str">
            <v>冬瓜塊600G</v>
          </cell>
          <cell r="C7028" t="str">
            <v>禾豐食品行</v>
          </cell>
          <cell r="E7028" t="str">
            <v>全國</v>
          </cell>
          <cell r="F7028" t="str">
            <v>塊</v>
          </cell>
        </row>
        <row r="7029">
          <cell r="B7029" t="str">
            <v>冬瓜塊</v>
          </cell>
          <cell r="D7029" t="str">
            <v>310G/傳統</v>
          </cell>
          <cell r="E7029" t="str">
            <v>宇佃興</v>
          </cell>
          <cell r="F7029" t="str">
            <v>塊</v>
          </cell>
        </row>
        <row r="7030">
          <cell r="B7030" t="str">
            <v>桂圓黑糖茶磚</v>
          </cell>
          <cell r="D7030" t="str">
            <v>310G</v>
          </cell>
          <cell r="E7030" t="str">
            <v>宇佃興</v>
          </cell>
          <cell r="F7030" t="str">
            <v>塊</v>
          </cell>
        </row>
        <row r="7031">
          <cell r="B7031" t="str">
            <v>保溫餐箱.桶</v>
          </cell>
          <cell r="E7031" t="str">
            <v>公司庫存</v>
          </cell>
          <cell r="F7031" t="str">
            <v>組</v>
          </cell>
        </row>
        <row r="7032">
          <cell r="B7032" t="str">
            <v>沙茶醬3K(野</v>
          </cell>
          <cell r="D7032" t="str">
            <v>3K/桶</v>
          </cell>
          <cell r="E7032" t="str">
            <v>日陞</v>
          </cell>
          <cell r="F7032" t="str">
            <v>桶</v>
          </cell>
        </row>
        <row r="7033">
          <cell r="B7033" t="str">
            <v>沙茶醬3K(福</v>
          </cell>
          <cell r="C7033" t="str">
            <v>金福華食品</v>
          </cell>
          <cell r="D7033" t="str">
            <v>福華</v>
          </cell>
          <cell r="E7033" t="str">
            <v>全國</v>
          </cell>
          <cell r="F7033" t="str">
            <v>罐</v>
          </cell>
        </row>
        <row r="7034">
          <cell r="B7034" t="str">
            <v>黑麻油3L</v>
          </cell>
          <cell r="C7034" t="str">
            <v>龍景翔實業</v>
          </cell>
          <cell r="D7034" t="str">
            <v>3L*6罐</v>
          </cell>
          <cell r="E7034" t="str">
            <v>全國</v>
          </cell>
          <cell r="F7034" t="str">
            <v>罐</v>
          </cell>
        </row>
        <row r="7035">
          <cell r="B7035" t="str">
            <v>香油3L(德</v>
          </cell>
          <cell r="C7035" t="str">
            <v>龍景翔實業</v>
          </cell>
          <cell r="D7035" t="str">
            <v>3L*6罐</v>
          </cell>
          <cell r="E7035" t="str">
            <v>全國</v>
          </cell>
          <cell r="F7035" t="str">
            <v>罐</v>
          </cell>
        </row>
        <row r="7036">
          <cell r="B7036" t="str">
            <v>素蠔油6K(工研</v>
          </cell>
          <cell r="C7036" t="str">
            <v>大安工研食品工廠股份有限公司</v>
          </cell>
          <cell r="D7036" t="str">
            <v>6K*4罐</v>
          </cell>
          <cell r="E7036" t="str">
            <v>全國</v>
          </cell>
          <cell r="F7036" t="str">
            <v>罐</v>
          </cell>
        </row>
        <row r="7037">
          <cell r="B7037" t="str">
            <v>黑麻油3L(福壽</v>
          </cell>
          <cell r="C7037" t="str">
            <v>福壽實業</v>
          </cell>
          <cell r="E7037" t="str">
            <v>全國</v>
          </cell>
          <cell r="F7037" t="str">
            <v>桶</v>
          </cell>
        </row>
        <row r="7038">
          <cell r="B7038" t="str">
            <v>沙茶粉300G</v>
          </cell>
          <cell r="C7038" t="str">
            <v>好帝一食品有限公司</v>
          </cell>
          <cell r="D7038" t="str">
            <v>牛頭牌</v>
          </cell>
          <cell r="E7038" t="str">
            <v>定翔</v>
          </cell>
          <cell r="F7038" t="str">
            <v>包</v>
          </cell>
        </row>
        <row r="7039">
          <cell r="B7039" t="str">
            <v>黑麻油(燈</v>
          </cell>
          <cell r="D7039" t="str">
            <v>450CC</v>
          </cell>
          <cell r="E7039" t="str">
            <v>日陞</v>
          </cell>
          <cell r="F7039" t="str">
            <v>瓶</v>
          </cell>
        </row>
        <row r="7040">
          <cell r="B7040" t="str">
            <v>玉米粉400G</v>
          </cell>
          <cell r="E7040" t="str">
            <v>永芳</v>
          </cell>
          <cell r="F7040" t="str">
            <v>包</v>
          </cell>
        </row>
        <row r="7041">
          <cell r="B7041" t="str">
            <v>吻仔魚</v>
          </cell>
          <cell r="E7041" t="str">
            <v>定翔</v>
          </cell>
          <cell r="F7041" t="str">
            <v>KG</v>
          </cell>
        </row>
        <row r="7042">
          <cell r="B7042" t="str">
            <v>N椰子粉</v>
          </cell>
          <cell r="E7042" t="str">
            <v>生楓</v>
          </cell>
          <cell r="F7042" t="str">
            <v>KG</v>
          </cell>
        </row>
        <row r="7043">
          <cell r="B7043" t="str">
            <v>酥炸粉(黏師傅</v>
          </cell>
          <cell r="E7043" t="str">
            <v>定翔</v>
          </cell>
          <cell r="F7043" t="str">
            <v>包</v>
          </cell>
        </row>
        <row r="7044">
          <cell r="B7044" t="str">
            <v>糯米粉600G</v>
          </cell>
          <cell r="E7044" t="str">
            <v>定翔</v>
          </cell>
          <cell r="F7044" t="str">
            <v>包</v>
          </cell>
        </row>
        <row r="7045">
          <cell r="B7045" t="str">
            <v>魚酥</v>
          </cell>
          <cell r="D7045" t="str">
            <v>65g</v>
          </cell>
          <cell r="E7045" t="str">
            <v>現購王哥</v>
          </cell>
          <cell r="F7045" t="str">
            <v>包</v>
          </cell>
        </row>
        <row r="7046">
          <cell r="B7046" t="str">
            <v>魚鬆</v>
          </cell>
          <cell r="E7046" t="str">
            <v>現購王哥</v>
          </cell>
          <cell r="F7046" t="str">
            <v>KG</v>
          </cell>
        </row>
        <row r="7047">
          <cell r="B7047" t="str">
            <v>維力清香油2.6L</v>
          </cell>
          <cell r="E7047" t="str">
            <v>日陞</v>
          </cell>
          <cell r="F7047" t="str">
            <v>瓶</v>
          </cell>
        </row>
        <row r="7048">
          <cell r="B7048" t="str">
            <v>芝麻醬3K</v>
          </cell>
          <cell r="D7048" t="str">
            <v>桶/3KG</v>
          </cell>
          <cell r="E7048" t="str">
            <v>永芳</v>
          </cell>
          <cell r="F7048" t="str">
            <v>桶</v>
          </cell>
        </row>
        <row r="7049">
          <cell r="B7049" t="str">
            <v>芝麻醬300G</v>
          </cell>
          <cell r="D7049" t="str">
            <v>300G/罐</v>
          </cell>
          <cell r="E7049" t="str">
            <v>定翔</v>
          </cell>
          <cell r="F7049" t="str">
            <v>罐</v>
          </cell>
        </row>
        <row r="7050">
          <cell r="B7050" t="str">
            <v>芝麻抹醬</v>
          </cell>
          <cell r="D7050" t="str">
            <v>抹吐司用</v>
          </cell>
          <cell r="E7050" t="str">
            <v>現購王哥</v>
          </cell>
          <cell r="F7050" t="str">
            <v>罐</v>
          </cell>
        </row>
        <row r="7051">
          <cell r="B7051" t="str">
            <v>花生醬3K</v>
          </cell>
          <cell r="E7051" t="str">
            <v>定翔</v>
          </cell>
          <cell r="F7051" t="str">
            <v>桶</v>
          </cell>
        </row>
        <row r="7052">
          <cell r="B7052" t="str">
            <v>N麥芽糖1.2K</v>
          </cell>
          <cell r="C7052" t="str">
            <v>尚旺生技有限公司</v>
          </cell>
          <cell r="E7052" t="str">
            <v>尚旺</v>
          </cell>
          <cell r="F7052" t="str">
            <v>罐</v>
          </cell>
        </row>
        <row r="7053">
          <cell r="B7053" t="str">
            <v>N麥芽糖5K</v>
          </cell>
          <cell r="C7053" t="str">
            <v>尚旺生技有限公司</v>
          </cell>
          <cell r="E7053" t="str">
            <v>尚旺</v>
          </cell>
          <cell r="F7053" t="str">
            <v>桶</v>
          </cell>
        </row>
        <row r="7054">
          <cell r="B7054" t="str">
            <v>麥芽糖</v>
          </cell>
          <cell r="D7054" t="str">
            <v>5k/桶</v>
          </cell>
          <cell r="E7054" t="str">
            <v>全國</v>
          </cell>
          <cell r="F7054" t="str">
            <v>桶</v>
          </cell>
        </row>
        <row r="7055">
          <cell r="B7055" t="str">
            <v>麥芽糖1.2k</v>
          </cell>
          <cell r="D7055" t="str">
            <v>1.2k/罐</v>
          </cell>
          <cell r="E7055" t="str">
            <v>全國</v>
          </cell>
          <cell r="F7055" t="str">
            <v>罐</v>
          </cell>
        </row>
        <row r="7056">
          <cell r="B7056" t="str">
            <v>蜂蜜3K</v>
          </cell>
          <cell r="D7056" t="str">
            <v>3k/罐</v>
          </cell>
          <cell r="E7056" t="str">
            <v>全國</v>
          </cell>
          <cell r="F7056" t="str">
            <v>罐</v>
          </cell>
        </row>
        <row r="7057">
          <cell r="B7057" t="str">
            <v>黑胡椒粒600G</v>
          </cell>
          <cell r="C7057" t="str">
            <v>濟生股份有限公司</v>
          </cell>
          <cell r="D7057" t="str">
            <v>600G/包</v>
          </cell>
          <cell r="E7057" t="str">
            <v>羿淳</v>
          </cell>
          <cell r="F7057" t="str">
            <v>包</v>
          </cell>
        </row>
        <row r="7058">
          <cell r="B7058" t="str">
            <v>牛頭沙茶粉300G</v>
          </cell>
          <cell r="C7058" t="str">
            <v>好帝一食品有限公司</v>
          </cell>
          <cell r="E7058" t="str">
            <v>定翔</v>
          </cell>
          <cell r="F7058" t="str">
            <v>包</v>
          </cell>
        </row>
        <row r="7059">
          <cell r="B7059" t="str">
            <v>黑胡椒粒(粗</v>
          </cell>
          <cell r="D7059" t="str">
            <v>45G/玻璃瓶</v>
          </cell>
          <cell r="E7059" t="str">
            <v>宇佃興</v>
          </cell>
          <cell r="F7059" t="str">
            <v>罐</v>
          </cell>
        </row>
        <row r="7060">
          <cell r="B7060" t="str">
            <v>黑胡椒粉50G</v>
          </cell>
          <cell r="D7060" t="str">
            <v>50G/玻璃瓶</v>
          </cell>
          <cell r="E7060" t="str">
            <v>宇佃興</v>
          </cell>
          <cell r="F7060" t="str">
            <v>罐</v>
          </cell>
        </row>
        <row r="7061">
          <cell r="B7061" t="str">
            <v>麵包粉500G</v>
          </cell>
          <cell r="E7061" t="str">
            <v>定翔</v>
          </cell>
          <cell r="F7061" t="str">
            <v>包</v>
          </cell>
        </row>
        <row r="7062">
          <cell r="B7062" t="str">
            <v>麵包粉3K</v>
          </cell>
          <cell r="D7062" t="str">
            <v>黃色</v>
          </cell>
          <cell r="E7062" t="str">
            <v>定翔</v>
          </cell>
          <cell r="F7062" t="str">
            <v>包</v>
          </cell>
        </row>
        <row r="7063">
          <cell r="B7063" t="str">
            <v>肉桂粉600G</v>
          </cell>
          <cell r="C7063" t="str">
            <v>濟生股份有限公司</v>
          </cell>
          <cell r="E7063" t="str">
            <v>羿淳</v>
          </cell>
          <cell r="F7063" t="str">
            <v>盒</v>
          </cell>
        </row>
        <row r="7064">
          <cell r="B7064" t="str">
            <v>玉桂粉(小磨坊</v>
          </cell>
          <cell r="E7064" t="str">
            <v>定翔</v>
          </cell>
          <cell r="F7064" t="str">
            <v>罐</v>
          </cell>
        </row>
        <row r="7065">
          <cell r="B7065" t="str">
            <v>月桂葉(小磨坊</v>
          </cell>
          <cell r="D7065" t="str">
            <v>125G</v>
          </cell>
          <cell r="E7065" t="str">
            <v>定翔</v>
          </cell>
          <cell r="F7065" t="str">
            <v>包</v>
          </cell>
        </row>
        <row r="7066">
          <cell r="B7066" t="str">
            <v>小茴香粉250G</v>
          </cell>
          <cell r="E7066" t="str">
            <v>永芳</v>
          </cell>
          <cell r="F7066" t="str">
            <v>罐</v>
          </cell>
        </row>
        <row r="7067">
          <cell r="B7067" t="str">
            <v>義大利香料100G</v>
          </cell>
          <cell r="E7067" t="str">
            <v>定翔</v>
          </cell>
          <cell r="F7067" t="str">
            <v>罐</v>
          </cell>
        </row>
        <row r="7068">
          <cell r="B7068" t="str">
            <v>醋精500CC</v>
          </cell>
          <cell r="E7068" t="str">
            <v>永芳</v>
          </cell>
          <cell r="F7068" t="str">
            <v>瓶</v>
          </cell>
        </row>
        <row r="7069">
          <cell r="B7069" t="str">
            <v>醋精500CC</v>
          </cell>
          <cell r="E7069" t="str">
            <v>定翔</v>
          </cell>
          <cell r="F7069" t="str">
            <v>瓶</v>
          </cell>
        </row>
        <row r="7070">
          <cell r="B7070" t="str">
            <v>杯水48入</v>
          </cell>
          <cell r="D7070" t="str">
            <v>48杯/箱</v>
          </cell>
          <cell r="E7070" t="str">
            <v>現購</v>
          </cell>
          <cell r="F7070" t="str">
            <v>箱</v>
          </cell>
        </row>
        <row r="7071">
          <cell r="B7071" t="str">
            <v>礦泉水600CC</v>
          </cell>
          <cell r="D7071" t="str">
            <v>24入</v>
          </cell>
          <cell r="E7071" t="str">
            <v>現購</v>
          </cell>
          <cell r="F7071" t="str">
            <v>箱</v>
          </cell>
        </row>
        <row r="7072">
          <cell r="B7072" t="str">
            <v>悅氏礦泉水</v>
          </cell>
          <cell r="D7072" t="str">
            <v>550CC/瓶</v>
          </cell>
          <cell r="E7072" t="str">
            <v>現購王哥</v>
          </cell>
          <cell r="F7072" t="str">
            <v>瓶</v>
          </cell>
        </row>
        <row r="7073">
          <cell r="B7073" t="str">
            <v>維大力汽水24入</v>
          </cell>
          <cell r="D7073" t="str">
            <v>箱/24入</v>
          </cell>
          <cell r="E7073" t="str">
            <v>現購王哥</v>
          </cell>
          <cell r="F7073" t="str">
            <v>箱</v>
          </cell>
        </row>
        <row r="7074">
          <cell r="B7074" t="str">
            <v>礦泉水600CC</v>
          </cell>
          <cell r="E7074" t="str">
            <v>德怡</v>
          </cell>
          <cell r="F7074" t="str">
            <v>箱</v>
          </cell>
        </row>
        <row r="7075">
          <cell r="B7075" t="str">
            <v>大骨粉1K</v>
          </cell>
          <cell r="E7075" t="str">
            <v>定翔</v>
          </cell>
          <cell r="F7075" t="str">
            <v>包</v>
          </cell>
        </row>
        <row r="7076">
          <cell r="B7076" t="str">
            <v>N烏醋3.5K(百</v>
          </cell>
          <cell r="C7076" t="str">
            <v>百家珍釀造食品</v>
          </cell>
          <cell r="D7076" t="str">
            <v>3.5k/桶</v>
          </cell>
          <cell r="E7076" t="str">
            <v>羿淳</v>
          </cell>
          <cell r="F7076" t="str">
            <v>桶</v>
          </cell>
          <cell r="H7076" t="str">
            <v>CAS台灣優良農產品</v>
          </cell>
          <cell r="I7076" t="str">
            <v>090412</v>
          </cell>
        </row>
        <row r="7077">
          <cell r="B7077" t="str">
            <v>白醋3.5K(百</v>
          </cell>
          <cell r="C7077" t="str">
            <v>百家珍釀造食品</v>
          </cell>
          <cell r="D7077" t="str">
            <v>3.5K/桶</v>
          </cell>
          <cell r="E7077" t="str">
            <v>羿淳</v>
          </cell>
          <cell r="F7077" t="str">
            <v>桶</v>
          </cell>
          <cell r="H7077" t="str">
            <v>CAS台灣優良農產品</v>
          </cell>
          <cell r="I7077" t="str">
            <v>090411</v>
          </cell>
        </row>
        <row r="7078">
          <cell r="B7078" t="str">
            <v>N烏醋5L(十全</v>
          </cell>
          <cell r="C7078" t="str">
            <v>十全特好食品股份有限公司</v>
          </cell>
          <cell r="D7078" t="str">
            <v>4桶/件</v>
          </cell>
          <cell r="E7078" t="str">
            <v>現購</v>
          </cell>
          <cell r="F7078" t="str">
            <v>桶</v>
          </cell>
        </row>
        <row r="7079">
          <cell r="B7079" t="str">
            <v>白醋5L(十全</v>
          </cell>
          <cell r="C7079" t="str">
            <v>十全特好食品股份有限公司</v>
          </cell>
          <cell r="D7079" t="str">
            <v>4桶/件</v>
          </cell>
          <cell r="E7079" t="str">
            <v>現購</v>
          </cell>
          <cell r="F7079" t="str">
            <v>桶</v>
          </cell>
        </row>
        <row r="7080">
          <cell r="B7080" t="str">
            <v>咖啡粉(三合一</v>
          </cell>
          <cell r="D7080" t="str">
            <v>1K/包</v>
          </cell>
          <cell r="E7080" t="str">
            <v>德怡</v>
          </cell>
          <cell r="F7080" t="str">
            <v>包</v>
          </cell>
        </row>
        <row r="7081">
          <cell r="B7081" t="str">
            <v>咖啡隨身包777</v>
          </cell>
          <cell r="D7081" t="str">
            <v>50入</v>
          </cell>
          <cell r="E7081" t="str">
            <v>德怡</v>
          </cell>
          <cell r="F7081" t="str">
            <v>袋</v>
          </cell>
        </row>
        <row r="7082">
          <cell r="B7082" t="str">
            <v>匈牙利紅椒粉</v>
          </cell>
          <cell r="E7082" t="str">
            <v>定翔</v>
          </cell>
          <cell r="F7082" t="str">
            <v>瓶</v>
          </cell>
        </row>
        <row r="7083">
          <cell r="B7083" t="str">
            <v>墨西哥番椒</v>
          </cell>
          <cell r="D7083" t="str">
            <v/>
          </cell>
          <cell r="E7083" t="str">
            <v>定翔</v>
          </cell>
          <cell r="F7083" t="str">
            <v>瓶</v>
          </cell>
        </row>
        <row r="7084">
          <cell r="B7084" t="str">
            <v>普羅旺斯香草</v>
          </cell>
          <cell r="D7084" t="str">
            <v/>
          </cell>
          <cell r="E7084" t="str">
            <v>定翔</v>
          </cell>
          <cell r="F7084" t="str">
            <v>瓶</v>
          </cell>
        </row>
        <row r="7085">
          <cell r="B7085" t="str">
            <v>味全醬油12K</v>
          </cell>
          <cell r="C7085" t="str">
            <v>味全食品工業股份有限公司</v>
          </cell>
          <cell r="D7085" t="str">
            <v>可退桶60</v>
          </cell>
          <cell r="E7085" t="str">
            <v>日陞</v>
          </cell>
          <cell r="F7085" t="str">
            <v>桶</v>
          </cell>
        </row>
        <row r="7086">
          <cell r="B7086" t="str">
            <v>N玉米粉600G</v>
          </cell>
          <cell r="E7086" t="str">
            <v>永芳</v>
          </cell>
          <cell r="F7086" t="str">
            <v>包</v>
          </cell>
        </row>
        <row r="7087">
          <cell r="B7087" t="str">
            <v>鬆餅粉</v>
          </cell>
          <cell r="E7087" t="str">
            <v>德怡</v>
          </cell>
          <cell r="F7087" t="str">
            <v>包</v>
          </cell>
        </row>
        <row r="7088">
          <cell r="B7088" t="str">
            <v>鬆餅粉</v>
          </cell>
          <cell r="E7088" t="str">
            <v>全國</v>
          </cell>
          <cell r="F7088" t="str">
            <v>包</v>
          </cell>
        </row>
        <row r="7089">
          <cell r="B7089" t="str">
            <v>味精1K</v>
          </cell>
          <cell r="C7089" t="str">
            <v>味丹企業</v>
          </cell>
          <cell r="D7089" t="str">
            <v>12入/件</v>
          </cell>
          <cell r="E7089" t="str">
            <v>日陞</v>
          </cell>
          <cell r="F7089" t="str">
            <v>包</v>
          </cell>
        </row>
        <row r="7090">
          <cell r="B7090" t="str">
            <v>玉米粉25K</v>
          </cell>
          <cell r="E7090" t="str">
            <v>日陞</v>
          </cell>
          <cell r="F7090" t="str">
            <v>包</v>
          </cell>
        </row>
        <row r="7091">
          <cell r="B7091" t="str">
            <v>蘑菇醬2.9K</v>
          </cell>
          <cell r="D7091" t="str">
            <v>3k/桶</v>
          </cell>
          <cell r="E7091" t="str">
            <v>定翔</v>
          </cell>
          <cell r="F7091" t="str">
            <v>桶</v>
          </cell>
        </row>
        <row r="7092">
          <cell r="B7092" t="str">
            <v>N蘑菇醬850G</v>
          </cell>
          <cell r="D7092" t="str">
            <v>罐/850G</v>
          </cell>
          <cell r="E7092" t="str">
            <v>永芳</v>
          </cell>
          <cell r="F7092" t="str">
            <v>罐</v>
          </cell>
        </row>
        <row r="7093">
          <cell r="B7093" t="str">
            <v>台塑黑胡椒醬3K</v>
          </cell>
          <cell r="D7093" t="str">
            <v>6入/箱</v>
          </cell>
          <cell r="E7093" t="str">
            <v>定翔</v>
          </cell>
          <cell r="F7093" t="str">
            <v>桶</v>
          </cell>
        </row>
        <row r="7094">
          <cell r="B7094" t="str">
            <v>台塑蘑菇醬850G</v>
          </cell>
          <cell r="C7094" t="str">
            <v>台塑調理有限公司</v>
          </cell>
          <cell r="E7094" t="str">
            <v>定翔</v>
          </cell>
          <cell r="F7094" t="str">
            <v>罐</v>
          </cell>
        </row>
        <row r="7095">
          <cell r="B7095" t="str">
            <v>美乃滋</v>
          </cell>
          <cell r="E7095" t="str">
            <v>定翔</v>
          </cell>
          <cell r="F7095" t="str">
            <v>條</v>
          </cell>
        </row>
        <row r="7096">
          <cell r="B7096" t="str">
            <v>木瓜粉</v>
          </cell>
          <cell r="D7096" t="str">
            <v>450G/瓶</v>
          </cell>
          <cell r="E7096" t="str">
            <v>永芳</v>
          </cell>
          <cell r="F7096" t="str">
            <v>瓶</v>
          </cell>
        </row>
        <row r="7097">
          <cell r="B7097" t="str">
            <v>客家瓜脯</v>
          </cell>
          <cell r="E7097" t="str">
            <v>定翔</v>
          </cell>
          <cell r="F7097" t="str">
            <v>KG</v>
          </cell>
        </row>
        <row r="7098">
          <cell r="B7098" t="str">
            <v>安佳奶油100G</v>
          </cell>
          <cell r="E7098" t="str">
            <v>現購王哥</v>
          </cell>
          <cell r="F7098" t="str">
            <v>條</v>
          </cell>
        </row>
        <row r="7099">
          <cell r="B7099" t="str">
            <v>安佳奶油454G</v>
          </cell>
          <cell r="E7099" t="str">
            <v>現購王哥</v>
          </cell>
          <cell r="F7099" t="str">
            <v>條</v>
          </cell>
        </row>
        <row r="7100">
          <cell r="B7100" t="str">
            <v>起司絲(安佳</v>
          </cell>
          <cell r="D7100" t="str">
            <v>1k/包</v>
          </cell>
          <cell r="E7100" t="str">
            <v>現購王哥</v>
          </cell>
          <cell r="F7100" t="str">
            <v>包</v>
          </cell>
        </row>
        <row r="7101">
          <cell r="B7101" t="str">
            <v>起司絲</v>
          </cell>
          <cell r="D7101" t="str">
            <v>華盛</v>
          </cell>
          <cell r="E7101" t="str">
            <v>台薪</v>
          </cell>
          <cell r="F7101" t="str">
            <v>包</v>
          </cell>
        </row>
        <row r="7102">
          <cell r="B7102" t="str">
            <v>起司絲(雙色</v>
          </cell>
          <cell r="D7102" t="str">
            <v>華盛</v>
          </cell>
          <cell r="E7102" t="str">
            <v>台薪</v>
          </cell>
          <cell r="F7102" t="str">
            <v>包</v>
          </cell>
        </row>
        <row r="7103">
          <cell r="B7103" t="str">
            <v>雙色披薩絲</v>
          </cell>
          <cell r="D7103" t="str">
            <v>1KG</v>
          </cell>
          <cell r="E7103" t="str">
            <v>宇佃興</v>
          </cell>
          <cell r="F7103" t="str">
            <v>包</v>
          </cell>
        </row>
        <row r="7104">
          <cell r="B7104" t="str">
            <v>起司絲(雙色-安</v>
          </cell>
          <cell r="E7104" t="str">
            <v>巨富</v>
          </cell>
          <cell r="F7104" t="str">
            <v>包</v>
          </cell>
        </row>
        <row r="7105">
          <cell r="B7105" t="str">
            <v>起司棒(紅龍</v>
          </cell>
          <cell r="E7105" t="str">
            <v>巨富</v>
          </cell>
          <cell r="F7105" t="str">
            <v>包</v>
          </cell>
        </row>
        <row r="7106">
          <cell r="B7106" t="str">
            <v>胡椒粉600G(老</v>
          </cell>
          <cell r="C7106" t="str">
            <v>統隆企業有限公司</v>
          </cell>
          <cell r="D7106" t="str">
            <v>老公仔600G盒</v>
          </cell>
          <cell r="E7106" t="str">
            <v>日陞</v>
          </cell>
          <cell r="F7106" t="str">
            <v>盒</v>
          </cell>
        </row>
        <row r="7107">
          <cell r="B7107" t="str">
            <v>胡椒粉262G(老</v>
          </cell>
          <cell r="C7107" t="str">
            <v>統隆企業有限公司</v>
          </cell>
          <cell r="D7107" t="str">
            <v>老公仔262G</v>
          </cell>
          <cell r="E7107" t="str">
            <v>定翔</v>
          </cell>
          <cell r="F7107" t="str">
            <v>罐</v>
          </cell>
        </row>
        <row r="7108">
          <cell r="B7108" t="str">
            <v>五香粉(小</v>
          </cell>
          <cell r="D7108" t="str">
            <v>家庭用</v>
          </cell>
          <cell r="E7108" t="str">
            <v>定翔</v>
          </cell>
          <cell r="F7108" t="str">
            <v>罐</v>
          </cell>
        </row>
        <row r="7109">
          <cell r="B7109" t="str">
            <v>陳皮</v>
          </cell>
          <cell r="E7109" t="str">
            <v>定翔</v>
          </cell>
          <cell r="F7109" t="str">
            <v>KG</v>
          </cell>
        </row>
        <row r="7110">
          <cell r="B7110" t="str">
            <v>卡鐘</v>
          </cell>
          <cell r="E7110" t="str">
            <v>現購</v>
          </cell>
          <cell r="F7110" t="str">
            <v>個</v>
          </cell>
        </row>
        <row r="7111">
          <cell r="B7111" t="str">
            <v>紅醋1L</v>
          </cell>
          <cell r="E7111" t="str">
            <v>定翔</v>
          </cell>
          <cell r="F7111" t="str">
            <v>罐</v>
          </cell>
        </row>
        <row r="7112">
          <cell r="B7112" t="str">
            <v>九尾草</v>
          </cell>
          <cell r="E7112" t="str">
            <v>定翔</v>
          </cell>
          <cell r="F7112" t="str">
            <v>KG</v>
          </cell>
        </row>
        <row r="7113">
          <cell r="B7113" t="str">
            <v>印度咖哩粉</v>
          </cell>
          <cell r="D7113" t="str">
            <v>453G/罐</v>
          </cell>
          <cell r="E7113" t="str">
            <v>定翔</v>
          </cell>
          <cell r="F7113" t="str">
            <v>罐</v>
          </cell>
        </row>
        <row r="7114">
          <cell r="B7114" t="str">
            <v>咖哩粉600G(飛</v>
          </cell>
          <cell r="C7114" t="str">
            <v>濟生股份有限公司</v>
          </cell>
          <cell r="D7114" t="str">
            <v>600g</v>
          </cell>
          <cell r="E7114" t="str">
            <v>羿淳</v>
          </cell>
          <cell r="F7114" t="str">
            <v>盒</v>
          </cell>
        </row>
        <row r="7115">
          <cell r="B7115" t="str">
            <v>高鮮味精200G</v>
          </cell>
          <cell r="E7115" t="str">
            <v>定翔</v>
          </cell>
          <cell r="F7115" t="str">
            <v>罐</v>
          </cell>
        </row>
        <row r="7116">
          <cell r="B7116" t="str">
            <v>味醂1.6K(穀盛</v>
          </cell>
          <cell r="C7116" t="str">
            <v>穀盛股份有限公司</v>
          </cell>
          <cell r="E7116" t="str">
            <v>永芳</v>
          </cell>
          <cell r="F7116" t="str">
            <v>桶</v>
          </cell>
        </row>
        <row r="7117">
          <cell r="B7117" t="str">
            <v>味醂1.8K</v>
          </cell>
          <cell r="C7117" t="str">
            <v>十全特好食品股份有限公司</v>
          </cell>
          <cell r="D7117" t="str">
            <v>十全</v>
          </cell>
          <cell r="E7117" t="str">
            <v>定翔</v>
          </cell>
          <cell r="F7117" t="str">
            <v>桶</v>
          </cell>
        </row>
        <row r="7118">
          <cell r="B7118" t="str">
            <v>味醂500M(將</v>
          </cell>
          <cell r="C7118" t="str">
            <v>合將整合行銷</v>
          </cell>
          <cell r="E7118" t="str">
            <v>全國</v>
          </cell>
          <cell r="F7118" t="str">
            <v>罐</v>
          </cell>
        </row>
        <row r="7119">
          <cell r="B7119" t="str">
            <v>味醂1.8L(將</v>
          </cell>
          <cell r="C7119" t="str">
            <v>合將整合行銷</v>
          </cell>
          <cell r="E7119" t="str">
            <v>全國</v>
          </cell>
          <cell r="F7119" t="str">
            <v>罐</v>
          </cell>
        </row>
        <row r="7120">
          <cell r="B7120" t="str">
            <v>洋香菜葉85G</v>
          </cell>
          <cell r="D7120" t="str">
            <v>小磨坊</v>
          </cell>
          <cell r="E7120" t="str">
            <v>定翔</v>
          </cell>
          <cell r="F7120" t="str">
            <v>罐</v>
          </cell>
        </row>
        <row r="7121">
          <cell r="B7121" t="str">
            <v>乾昆布300G</v>
          </cell>
          <cell r="C7121" t="str">
            <v>新澡實業</v>
          </cell>
          <cell r="E7121" t="str">
            <v>全國</v>
          </cell>
          <cell r="F7121" t="str">
            <v>包</v>
          </cell>
        </row>
        <row r="7122">
          <cell r="B7122" t="str">
            <v>味醂1500ML</v>
          </cell>
          <cell r="E7122" t="str">
            <v>全國</v>
          </cell>
          <cell r="F7122" t="str">
            <v>桶</v>
          </cell>
        </row>
        <row r="7123">
          <cell r="B7123" t="str">
            <v>油炸專用油</v>
          </cell>
          <cell r="E7123" t="str">
            <v>日陞</v>
          </cell>
          <cell r="F7123" t="str">
            <v>桶</v>
          </cell>
        </row>
        <row r="7124">
          <cell r="B7124" t="str">
            <v>N涼粉</v>
          </cell>
          <cell r="C7124" t="str">
            <v>永豐製麵廠</v>
          </cell>
          <cell r="E7124" t="str">
            <v>永豐</v>
          </cell>
          <cell r="F7124" t="str">
            <v>包</v>
          </cell>
        </row>
        <row r="7125">
          <cell r="B7125" t="str">
            <v>義大利麵</v>
          </cell>
          <cell r="C7125" t="str">
            <v>東寶食品有限公司</v>
          </cell>
          <cell r="E7125" t="str">
            <v>東寶</v>
          </cell>
          <cell r="F7125" t="str">
            <v>KG</v>
          </cell>
        </row>
        <row r="7126">
          <cell r="B7126" t="str">
            <v>乾粉條</v>
          </cell>
          <cell r="E7126" t="str">
            <v>定翔</v>
          </cell>
          <cell r="F7126" t="str">
            <v>KG</v>
          </cell>
        </row>
        <row r="7127">
          <cell r="B7127" t="str">
            <v>義大利麵(生煮</v>
          </cell>
          <cell r="D7127" t="str">
            <v/>
          </cell>
          <cell r="E7127" t="str">
            <v>東寶</v>
          </cell>
          <cell r="F7127" t="str">
            <v>KG</v>
          </cell>
        </row>
        <row r="7128">
          <cell r="B7128" t="str">
            <v>咖啡凍粉</v>
          </cell>
          <cell r="D7128" t="str">
            <v>1K/包</v>
          </cell>
          <cell r="E7128" t="str">
            <v>德怡</v>
          </cell>
          <cell r="F7128" t="str">
            <v>包</v>
          </cell>
        </row>
        <row r="7129">
          <cell r="B7129" t="str">
            <v>蒜酥600G</v>
          </cell>
          <cell r="C7129" t="str">
            <v>上品油蔥行</v>
          </cell>
          <cell r="D7129" t="str">
            <v>包/600G</v>
          </cell>
          <cell r="E7129" t="str">
            <v>全國</v>
          </cell>
          <cell r="F7129" t="str">
            <v>包</v>
          </cell>
        </row>
        <row r="7130">
          <cell r="B7130" t="str">
            <v>蒜酥600G</v>
          </cell>
          <cell r="E7130" t="str">
            <v>永芳</v>
          </cell>
          <cell r="F7130" t="str">
            <v>包</v>
          </cell>
        </row>
        <row r="7131">
          <cell r="B7131" t="str">
            <v>百草粉</v>
          </cell>
          <cell r="D7131" t="str">
            <v>300G/包</v>
          </cell>
          <cell r="E7131" t="str">
            <v>永芳</v>
          </cell>
          <cell r="F7131" t="str">
            <v>包</v>
          </cell>
        </row>
        <row r="7132">
          <cell r="B7132" t="str">
            <v>N仙草茶包</v>
          </cell>
          <cell r="E7132" t="str">
            <v>定翔</v>
          </cell>
          <cell r="F7132" t="str">
            <v>包</v>
          </cell>
        </row>
        <row r="7133">
          <cell r="B7133" t="str">
            <v>醬薑3K(切</v>
          </cell>
          <cell r="D7133" t="str">
            <v>3K</v>
          </cell>
          <cell r="E7133" t="str">
            <v>定翔</v>
          </cell>
          <cell r="F7133" t="str">
            <v>桶</v>
          </cell>
        </row>
        <row r="7134">
          <cell r="B7134" t="str">
            <v>薑母茶粉</v>
          </cell>
          <cell r="C7134" t="str">
            <v>尚旺生技有限公司</v>
          </cell>
          <cell r="D7134" t="str">
            <v>1KG</v>
          </cell>
          <cell r="E7134" t="str">
            <v>尚旺</v>
          </cell>
          <cell r="F7134" t="str">
            <v>KG</v>
          </cell>
        </row>
        <row r="7135">
          <cell r="B7135" t="str">
            <v>燒酒雞藥包150G</v>
          </cell>
          <cell r="E7135" t="str">
            <v>定翔</v>
          </cell>
          <cell r="F7135" t="str">
            <v>包</v>
          </cell>
        </row>
        <row r="7136">
          <cell r="B7136" t="str">
            <v>紅糟3.6K(東吉</v>
          </cell>
          <cell r="C7136" t="str">
            <v>東吉食品</v>
          </cell>
          <cell r="E7136" t="str">
            <v>全國</v>
          </cell>
          <cell r="F7136" t="str">
            <v>桶</v>
          </cell>
        </row>
        <row r="7137">
          <cell r="B7137" t="str">
            <v>紅糟3K</v>
          </cell>
          <cell r="D7137" t="str">
            <v>3K/箱</v>
          </cell>
          <cell r="E7137" t="str">
            <v>定翔</v>
          </cell>
          <cell r="F7137" t="str">
            <v>箱</v>
          </cell>
        </row>
        <row r="7138">
          <cell r="B7138" t="str">
            <v>紅糟500G</v>
          </cell>
          <cell r="E7138" t="str">
            <v>定翔</v>
          </cell>
          <cell r="F7138" t="str">
            <v>瓶</v>
          </cell>
        </row>
        <row r="7139">
          <cell r="B7139" t="str">
            <v>竹鹽蔬果調味料</v>
          </cell>
          <cell r="D7139" t="str">
            <v>150G</v>
          </cell>
          <cell r="E7139" t="str">
            <v>宇佃興</v>
          </cell>
          <cell r="F7139" t="str">
            <v>罐</v>
          </cell>
        </row>
        <row r="7140">
          <cell r="B7140" t="str">
            <v>橄欖罐頭(大</v>
          </cell>
          <cell r="E7140" t="str">
            <v>現購王哥</v>
          </cell>
          <cell r="F7140" t="str">
            <v>罐</v>
          </cell>
        </row>
        <row r="7141">
          <cell r="B7141" t="str">
            <v>海鮮醬</v>
          </cell>
          <cell r="D7141" t="str">
            <v>3k/桶</v>
          </cell>
          <cell r="E7141" t="str">
            <v>定翔</v>
          </cell>
          <cell r="F7141" t="str">
            <v>罐</v>
          </cell>
        </row>
        <row r="7142">
          <cell r="B7142" t="str">
            <v>甜酒釀600G</v>
          </cell>
          <cell r="E7142" t="str">
            <v>定翔</v>
          </cell>
          <cell r="F7142" t="str">
            <v>罐</v>
          </cell>
        </row>
        <row r="7143">
          <cell r="B7143" t="str">
            <v>蜜八寶豆250G</v>
          </cell>
          <cell r="D7143" t="str">
            <v>250G/包</v>
          </cell>
          <cell r="E7143" t="str">
            <v>現購王哥</v>
          </cell>
          <cell r="F7143" t="str">
            <v>包</v>
          </cell>
        </row>
        <row r="7144">
          <cell r="B7144" t="str">
            <v>蜜八寶豆3K</v>
          </cell>
          <cell r="C7144" t="str">
            <v>尚旺生技有限公司</v>
          </cell>
          <cell r="E7144" t="str">
            <v>尚旺</v>
          </cell>
          <cell r="F7144" t="str">
            <v>桶</v>
          </cell>
        </row>
        <row r="7145">
          <cell r="B7145" t="str">
            <v>蜜八寶豆</v>
          </cell>
          <cell r="D7145" t="str">
            <v>300g</v>
          </cell>
          <cell r="E7145" t="str">
            <v>全國</v>
          </cell>
          <cell r="F7145" t="str">
            <v>包</v>
          </cell>
        </row>
        <row r="7146">
          <cell r="B7146" t="str">
            <v>蜜花豆</v>
          </cell>
          <cell r="D7146" t="str">
            <v>300g</v>
          </cell>
          <cell r="E7146" t="str">
            <v>全國</v>
          </cell>
          <cell r="F7146" t="str">
            <v>包</v>
          </cell>
        </row>
        <row r="7147">
          <cell r="B7147" t="str">
            <v>蜜紅豆</v>
          </cell>
          <cell r="D7147" t="str">
            <v>300g</v>
          </cell>
          <cell r="E7147" t="str">
            <v>全國</v>
          </cell>
          <cell r="F7147" t="str">
            <v>包</v>
          </cell>
        </row>
        <row r="7148">
          <cell r="B7148" t="str">
            <v>醬油(有機</v>
          </cell>
          <cell r="D7148" t="str">
            <v>1600ML</v>
          </cell>
          <cell r="E7148" t="str">
            <v>宇佃興</v>
          </cell>
          <cell r="F7148" t="str">
            <v>瓶</v>
          </cell>
        </row>
        <row r="7149">
          <cell r="B7149" t="str">
            <v>綠豆(有機</v>
          </cell>
          <cell r="D7149" t="str">
            <v>500G/中國</v>
          </cell>
          <cell r="E7149" t="str">
            <v>宇佃興</v>
          </cell>
          <cell r="F7149" t="str">
            <v>包</v>
          </cell>
        </row>
        <row r="7150">
          <cell r="B7150" t="str">
            <v>枸杞(有機</v>
          </cell>
          <cell r="D7150" t="str">
            <v>150G/中國</v>
          </cell>
          <cell r="E7150" t="str">
            <v>宇佃興</v>
          </cell>
          <cell r="F7150" t="str">
            <v>包</v>
          </cell>
        </row>
        <row r="7151">
          <cell r="B7151" t="str">
            <v>太白粉(有機</v>
          </cell>
          <cell r="D7151" t="str">
            <v>220G/全素</v>
          </cell>
          <cell r="E7151" t="str">
            <v>宇佃興</v>
          </cell>
          <cell r="F7151" t="str">
            <v>包</v>
          </cell>
        </row>
        <row r="7152">
          <cell r="B7152" t="str">
            <v>蕃茄醬(有機</v>
          </cell>
          <cell r="D7152" t="str">
            <v>270G/奧納瑞</v>
          </cell>
          <cell r="E7152" t="str">
            <v>宇佃興</v>
          </cell>
          <cell r="F7152" t="str">
            <v>罐</v>
          </cell>
        </row>
        <row r="7153">
          <cell r="B7153" t="str">
            <v>紅棗(有機</v>
          </cell>
          <cell r="D7153" t="str">
            <v>250G/中國</v>
          </cell>
          <cell r="E7153" t="str">
            <v>宇佃興</v>
          </cell>
          <cell r="F7153" t="str">
            <v>包</v>
          </cell>
        </row>
        <row r="7154">
          <cell r="B7154" t="str">
            <v>乾蓮子(有機</v>
          </cell>
          <cell r="D7154" t="str">
            <v>180G/中國</v>
          </cell>
          <cell r="E7154" t="str">
            <v>宇佃興</v>
          </cell>
          <cell r="F7154" t="str">
            <v>包</v>
          </cell>
        </row>
        <row r="7155">
          <cell r="B7155" t="str">
            <v>高筋麵粉</v>
          </cell>
          <cell r="D7155" t="str">
            <v>450G</v>
          </cell>
          <cell r="E7155" t="str">
            <v>宇佃興</v>
          </cell>
          <cell r="F7155" t="str">
            <v>包</v>
          </cell>
        </row>
        <row r="7156">
          <cell r="B7156" t="str">
            <v>黑豆豉(有機</v>
          </cell>
          <cell r="D7156" t="str">
            <v>100G/乾</v>
          </cell>
          <cell r="E7156" t="str">
            <v>宇佃興</v>
          </cell>
          <cell r="F7156" t="str">
            <v>包</v>
          </cell>
        </row>
        <row r="7157">
          <cell r="B7157" t="str">
            <v>黑豆豉(有機</v>
          </cell>
          <cell r="D7157" t="str">
            <v>200G/濕</v>
          </cell>
          <cell r="E7157" t="str">
            <v>宇佃興</v>
          </cell>
          <cell r="F7157" t="str">
            <v>包</v>
          </cell>
        </row>
        <row r="7158">
          <cell r="B7158" t="str">
            <v>味噌500G(有機</v>
          </cell>
          <cell r="D7158" t="str">
            <v>500G/粗</v>
          </cell>
          <cell r="E7158" t="str">
            <v>宇佃興</v>
          </cell>
          <cell r="F7158" t="str">
            <v>盒</v>
          </cell>
        </row>
        <row r="7159">
          <cell r="B7159" t="str">
            <v>紅豆(有機</v>
          </cell>
          <cell r="D7159" t="str">
            <v>500G/巴西</v>
          </cell>
          <cell r="E7159" t="str">
            <v>宇佃興</v>
          </cell>
          <cell r="F7159" t="str">
            <v>包</v>
          </cell>
        </row>
        <row r="7160">
          <cell r="B7160" t="str">
            <v>栗子(有機</v>
          </cell>
          <cell r="D7160" t="str">
            <v>150G</v>
          </cell>
          <cell r="E7160" t="str">
            <v>宇佃興</v>
          </cell>
          <cell r="F7160" t="str">
            <v>包</v>
          </cell>
        </row>
        <row r="7161">
          <cell r="B7161" t="str">
            <v>醬油(有機500ML</v>
          </cell>
          <cell r="E7161" t="str">
            <v>宇佃興</v>
          </cell>
          <cell r="F7161" t="str">
            <v>瓶</v>
          </cell>
        </row>
        <row r="7162">
          <cell r="B7162" t="str">
            <v>乾辣椒600G</v>
          </cell>
          <cell r="C7162" t="str">
            <v>廣漢貿易</v>
          </cell>
          <cell r="E7162" t="str">
            <v>全國</v>
          </cell>
          <cell r="F7162" t="str">
            <v>包</v>
          </cell>
        </row>
        <row r="7163">
          <cell r="B7163" t="str">
            <v>乾辣椒</v>
          </cell>
          <cell r="C7163" t="str">
            <v>廣漢貿易</v>
          </cell>
          <cell r="E7163" t="str">
            <v>全國</v>
          </cell>
          <cell r="F7163" t="str">
            <v>KG</v>
          </cell>
        </row>
        <row r="7164">
          <cell r="B7164" t="str">
            <v>乾辣椒600G</v>
          </cell>
          <cell r="C7164" t="str">
            <v>濟生股份有限公司</v>
          </cell>
          <cell r="E7164" t="str">
            <v>羿淳</v>
          </cell>
          <cell r="F7164" t="str">
            <v>包</v>
          </cell>
        </row>
        <row r="7165">
          <cell r="B7165" t="str">
            <v>俄力岡葉60G</v>
          </cell>
          <cell r="E7165" t="str">
            <v>永芳</v>
          </cell>
          <cell r="F7165" t="str">
            <v>罐</v>
          </cell>
        </row>
        <row r="7166">
          <cell r="B7166" t="str">
            <v>N羊肉片12K</v>
          </cell>
          <cell r="C7166" t="str">
            <v>品僑國際股份有限公司</v>
          </cell>
          <cell r="D7166" t="str">
            <v>12K/件</v>
          </cell>
          <cell r="E7166" t="str">
            <v>品僑</v>
          </cell>
          <cell r="F7166" t="str">
            <v>件</v>
          </cell>
        </row>
        <row r="7167">
          <cell r="B7167" t="str">
            <v>N羊肉丁</v>
          </cell>
          <cell r="C7167" t="str">
            <v>品僑國際股份有限公司</v>
          </cell>
          <cell r="E7167" t="str">
            <v>品僑</v>
          </cell>
          <cell r="F7167" t="str">
            <v>KG</v>
          </cell>
        </row>
        <row r="7168">
          <cell r="B7168" t="str">
            <v>羊肉片</v>
          </cell>
          <cell r="E7168" t="str">
            <v>現購雨宸</v>
          </cell>
          <cell r="F7168" t="str">
            <v>KG</v>
          </cell>
        </row>
        <row r="7169">
          <cell r="B7169" t="str">
            <v>火鍋羊肉片</v>
          </cell>
          <cell r="E7169" t="str">
            <v>駿揚</v>
          </cell>
          <cell r="F7169" t="str">
            <v>盒</v>
          </cell>
        </row>
        <row r="7170">
          <cell r="B7170" t="str">
            <v>白蘭沙拉脫</v>
          </cell>
          <cell r="D7170" t="str">
            <v>4.5K/4入/箱</v>
          </cell>
          <cell r="E7170" t="str">
            <v>公司庫存</v>
          </cell>
          <cell r="F7170" t="str">
            <v>桶</v>
          </cell>
        </row>
        <row r="7171">
          <cell r="B7171" t="str">
            <v>抹布2入(大</v>
          </cell>
          <cell r="E7171" t="str">
            <v>德怡</v>
          </cell>
          <cell r="F7171" t="str">
            <v>包</v>
          </cell>
        </row>
        <row r="7172">
          <cell r="B7172" t="str">
            <v>棉布(壽司用</v>
          </cell>
          <cell r="D7172" t="str">
            <v>30CM*30CM</v>
          </cell>
          <cell r="E7172" t="str">
            <v>長春</v>
          </cell>
          <cell r="F7172" t="str">
            <v>條</v>
          </cell>
        </row>
        <row r="7173">
          <cell r="B7173" t="str">
            <v>抹布2入(小</v>
          </cell>
          <cell r="E7173" t="str">
            <v>德怡</v>
          </cell>
          <cell r="F7173" t="str">
            <v>包</v>
          </cell>
        </row>
        <row r="7174">
          <cell r="B7174" t="str">
            <v>抹布2入(大</v>
          </cell>
          <cell r="E7174" t="str">
            <v>長春</v>
          </cell>
          <cell r="F7174" t="str">
            <v>包</v>
          </cell>
        </row>
        <row r="7175">
          <cell r="B7175" t="str">
            <v>抹布3入(小</v>
          </cell>
          <cell r="E7175" t="str">
            <v>長春</v>
          </cell>
          <cell r="F7175" t="str">
            <v>包</v>
          </cell>
        </row>
        <row r="7176">
          <cell r="B7176" t="str">
            <v>茶巾</v>
          </cell>
          <cell r="E7176" t="str">
            <v>德怡</v>
          </cell>
          <cell r="F7176" t="str">
            <v>條</v>
          </cell>
        </row>
        <row r="7177">
          <cell r="B7177" t="str">
            <v>掃把</v>
          </cell>
          <cell r="D7177" t="str">
            <v>塑膠</v>
          </cell>
          <cell r="E7177" t="str">
            <v>長春</v>
          </cell>
          <cell r="F7177" t="str">
            <v>隻</v>
          </cell>
        </row>
        <row r="7178">
          <cell r="B7178" t="str">
            <v>畚箕</v>
          </cell>
          <cell r="E7178" t="str">
            <v>長春</v>
          </cell>
          <cell r="F7178" t="str">
            <v>個</v>
          </cell>
        </row>
        <row r="7179">
          <cell r="B7179" t="str">
            <v>廚餘桶</v>
          </cell>
          <cell r="E7179" t="str">
            <v>長春</v>
          </cell>
          <cell r="F7179" t="str">
            <v>桶</v>
          </cell>
        </row>
        <row r="7180">
          <cell r="B7180" t="str">
            <v>菜瓜布3入</v>
          </cell>
          <cell r="E7180" t="str">
            <v>德怡</v>
          </cell>
          <cell r="F7180" t="str">
            <v>包</v>
          </cell>
        </row>
        <row r="7181">
          <cell r="B7181" t="str">
            <v>焦炭菜瓜布</v>
          </cell>
          <cell r="E7181" t="str">
            <v>德怡</v>
          </cell>
          <cell r="F7181" t="str">
            <v>包</v>
          </cell>
        </row>
        <row r="7182">
          <cell r="B7182" t="str">
            <v>保鮮膜200尺</v>
          </cell>
          <cell r="E7182" t="str">
            <v>德怡</v>
          </cell>
          <cell r="F7182" t="str">
            <v>捲</v>
          </cell>
        </row>
        <row r="7183">
          <cell r="B7183" t="str">
            <v>海綿菜瓜布</v>
          </cell>
          <cell r="E7183" t="str">
            <v>德怡</v>
          </cell>
          <cell r="F7183" t="str">
            <v>包</v>
          </cell>
        </row>
        <row r="7184">
          <cell r="B7184" t="str">
            <v>菜瓜布(鋼絨</v>
          </cell>
          <cell r="E7184" t="str">
            <v>德怡</v>
          </cell>
          <cell r="F7184" t="str">
            <v>卷</v>
          </cell>
        </row>
        <row r="7185">
          <cell r="B7185" t="str">
            <v>菜瓜布2入</v>
          </cell>
          <cell r="E7185" t="str">
            <v>德怡</v>
          </cell>
          <cell r="F7185" t="str">
            <v>包</v>
          </cell>
        </row>
        <row r="7186">
          <cell r="B7186" t="str">
            <v>菜瓜布</v>
          </cell>
          <cell r="E7186" t="str">
            <v>德怡</v>
          </cell>
          <cell r="F7186" t="str">
            <v>卷</v>
          </cell>
        </row>
        <row r="7187">
          <cell r="B7187" t="str">
            <v>菜瓜布(紅厚</v>
          </cell>
          <cell r="E7187" t="str">
            <v>長春</v>
          </cell>
          <cell r="F7187" t="str">
            <v>卷</v>
          </cell>
        </row>
        <row r="7188">
          <cell r="B7188" t="str">
            <v>鋼刷</v>
          </cell>
          <cell r="D7188" t="str">
            <v>品質佳</v>
          </cell>
          <cell r="E7188" t="str">
            <v>長春</v>
          </cell>
          <cell r="F7188" t="str">
            <v>個</v>
          </cell>
        </row>
        <row r="7189">
          <cell r="B7189" t="str">
            <v>洗衣刷</v>
          </cell>
          <cell r="E7189" t="str">
            <v>長春</v>
          </cell>
          <cell r="F7189" t="str">
            <v>個</v>
          </cell>
        </row>
        <row r="7190">
          <cell r="B7190" t="str">
            <v>塑膠地刷</v>
          </cell>
          <cell r="E7190" t="str">
            <v>長春</v>
          </cell>
          <cell r="F7190" t="str">
            <v>支</v>
          </cell>
        </row>
        <row r="7191">
          <cell r="B7191" t="str">
            <v>膠菜板(厚</v>
          </cell>
          <cell r="E7191" t="str">
            <v>長春</v>
          </cell>
          <cell r="F7191" t="str">
            <v>個</v>
          </cell>
        </row>
        <row r="7192">
          <cell r="B7192" t="str">
            <v>長柄棕刷</v>
          </cell>
          <cell r="E7192" t="str">
            <v>長春</v>
          </cell>
          <cell r="F7192" t="str">
            <v>支</v>
          </cell>
        </row>
        <row r="7193">
          <cell r="B7193" t="str">
            <v>耐熱袋</v>
          </cell>
          <cell r="E7193" t="str">
            <v>德怡</v>
          </cell>
          <cell r="F7193" t="str">
            <v>包</v>
          </cell>
        </row>
        <row r="7194">
          <cell r="B7194" t="str">
            <v>耐熱袋2斤</v>
          </cell>
          <cell r="E7194" t="str">
            <v>德怡</v>
          </cell>
          <cell r="F7194" t="str">
            <v>卷</v>
          </cell>
        </row>
        <row r="7195">
          <cell r="B7195" t="str">
            <v>耐熱袋3斤</v>
          </cell>
          <cell r="E7195" t="str">
            <v>德怡</v>
          </cell>
          <cell r="F7195" t="str">
            <v>卷</v>
          </cell>
        </row>
        <row r="7196">
          <cell r="B7196" t="str">
            <v>耐熱袋1斤</v>
          </cell>
          <cell r="E7196" t="str">
            <v>德怡</v>
          </cell>
          <cell r="F7196" t="str">
            <v>卷</v>
          </cell>
        </row>
        <row r="7197">
          <cell r="B7197" t="str">
            <v>防油小袋</v>
          </cell>
          <cell r="E7197" t="str">
            <v>德怡</v>
          </cell>
          <cell r="F7197" t="str">
            <v>個</v>
          </cell>
        </row>
        <row r="7198">
          <cell r="B7198" t="str">
            <v>紙袋</v>
          </cell>
          <cell r="E7198" t="str">
            <v>德怡</v>
          </cell>
          <cell r="F7198" t="str">
            <v>個</v>
          </cell>
        </row>
        <row r="7199">
          <cell r="B7199" t="str">
            <v>耐熱袋5斤</v>
          </cell>
          <cell r="E7199" t="str">
            <v>德怡</v>
          </cell>
          <cell r="F7199" t="str">
            <v>卷</v>
          </cell>
        </row>
        <row r="7200">
          <cell r="B7200" t="str">
            <v>耐熱袋半斤</v>
          </cell>
          <cell r="E7200" t="str">
            <v>德怡</v>
          </cell>
          <cell r="F7200" t="str">
            <v>卷</v>
          </cell>
        </row>
        <row r="7201">
          <cell r="B7201" t="str">
            <v>保鮮膜</v>
          </cell>
          <cell r="E7201" t="str">
            <v>德怡</v>
          </cell>
          <cell r="F7201" t="str">
            <v>條</v>
          </cell>
        </row>
        <row r="7202">
          <cell r="B7202" t="str">
            <v>保鮮膜(大</v>
          </cell>
          <cell r="E7202" t="str">
            <v>德怡</v>
          </cell>
          <cell r="F7202" t="str">
            <v>條</v>
          </cell>
        </row>
        <row r="7203">
          <cell r="B7203" t="str">
            <v>棕刷球</v>
          </cell>
          <cell r="E7203" t="str">
            <v>長春</v>
          </cell>
          <cell r="F7203" t="str">
            <v>個</v>
          </cell>
        </row>
        <row r="7204">
          <cell r="B7204" t="str">
            <v>香袋半斤</v>
          </cell>
          <cell r="E7204" t="str">
            <v>德怡</v>
          </cell>
          <cell r="F7204" t="str">
            <v>包</v>
          </cell>
        </row>
        <row r="7205">
          <cell r="B7205" t="str">
            <v>水桶(白鐵</v>
          </cell>
          <cell r="E7205" t="str">
            <v>長春</v>
          </cell>
          <cell r="F7205" t="str">
            <v>個</v>
          </cell>
        </row>
        <row r="7206">
          <cell r="B7206" t="str">
            <v>白毛巾</v>
          </cell>
          <cell r="E7206" t="str">
            <v>德怡</v>
          </cell>
          <cell r="F7206" t="str">
            <v>打</v>
          </cell>
        </row>
        <row r="7207">
          <cell r="B7207" t="str">
            <v>鋁泊紙30CM</v>
          </cell>
          <cell r="D7207" t="str">
            <v>7.62M</v>
          </cell>
          <cell r="E7207" t="str">
            <v>德怡</v>
          </cell>
          <cell r="F7207" t="str">
            <v>條</v>
          </cell>
        </row>
        <row r="7208">
          <cell r="B7208" t="str">
            <v>三角杓</v>
          </cell>
          <cell r="E7208" t="str">
            <v>長春</v>
          </cell>
          <cell r="F7208" t="str">
            <v>支</v>
          </cell>
        </row>
        <row r="7209">
          <cell r="B7209" t="str">
            <v>三角杓(全柄</v>
          </cell>
          <cell r="E7209" t="str">
            <v>長春</v>
          </cell>
          <cell r="F7209" t="str">
            <v>支</v>
          </cell>
        </row>
        <row r="7210">
          <cell r="B7210" t="str">
            <v>洗碗精</v>
          </cell>
          <cell r="E7210" t="str">
            <v>羿淳</v>
          </cell>
          <cell r="F7210" t="str">
            <v>瓶</v>
          </cell>
        </row>
        <row r="7211">
          <cell r="B7211" t="str">
            <v>鐵球刷</v>
          </cell>
          <cell r="E7211" t="str">
            <v>德怡</v>
          </cell>
          <cell r="F7211" t="str">
            <v>個</v>
          </cell>
        </row>
        <row r="7212">
          <cell r="B7212" t="str">
            <v>牙籤</v>
          </cell>
          <cell r="E7212" t="str">
            <v>德怡</v>
          </cell>
          <cell r="F7212" t="str">
            <v>包</v>
          </cell>
        </row>
        <row r="7213">
          <cell r="B7213" t="str">
            <v>棉紗手套(布</v>
          </cell>
          <cell r="D7213" t="str">
            <v>12入/打</v>
          </cell>
          <cell r="E7213" t="str">
            <v>公司庫存</v>
          </cell>
          <cell r="F7213" t="str">
            <v>打</v>
          </cell>
        </row>
        <row r="7214">
          <cell r="B7214" t="str">
            <v>全柄菜匙</v>
          </cell>
          <cell r="E7214" t="str">
            <v>長春</v>
          </cell>
          <cell r="F7214" t="str">
            <v>支</v>
          </cell>
        </row>
        <row r="7215">
          <cell r="B7215" t="str">
            <v>軍用鏟</v>
          </cell>
          <cell r="E7215" t="str">
            <v>長春</v>
          </cell>
          <cell r="F7215" t="str">
            <v>個</v>
          </cell>
        </row>
        <row r="7216">
          <cell r="B7216" t="str">
            <v>湯匙(塑膠小支</v>
          </cell>
          <cell r="E7216" t="str">
            <v>長春</v>
          </cell>
          <cell r="F7216" t="str">
            <v>支</v>
          </cell>
        </row>
        <row r="7217">
          <cell r="B7217" t="str">
            <v>沙拉脫(第一</v>
          </cell>
          <cell r="C7217" t="str">
            <v>濃琪實業</v>
          </cell>
          <cell r="D7217" t="str">
            <v>4L*6入</v>
          </cell>
          <cell r="E7217" t="str">
            <v>全國</v>
          </cell>
          <cell r="F7217" t="str">
            <v>桶</v>
          </cell>
        </row>
        <row r="7218">
          <cell r="B7218" t="str">
            <v>泡舒洗碗精</v>
          </cell>
          <cell r="E7218" t="str">
            <v>現購王哥</v>
          </cell>
          <cell r="F7218" t="str">
            <v>桶</v>
          </cell>
        </row>
        <row r="7219">
          <cell r="B7219" t="str">
            <v>沙拉脫(不退桶</v>
          </cell>
          <cell r="D7219" t="str">
            <v>4入/件</v>
          </cell>
          <cell r="E7219" t="str">
            <v>羿淳</v>
          </cell>
          <cell r="F7219" t="str">
            <v>桶</v>
          </cell>
        </row>
        <row r="7220">
          <cell r="B7220" t="str">
            <v>N統駿洗碗精</v>
          </cell>
          <cell r="D7220" t="str">
            <v>4入/箱</v>
          </cell>
          <cell r="E7220" t="str">
            <v>羿淳</v>
          </cell>
          <cell r="F7220" t="str">
            <v>瓶</v>
          </cell>
        </row>
        <row r="7221">
          <cell r="B7221" t="str">
            <v>白蘭洗碗精</v>
          </cell>
          <cell r="D7221" t="str">
            <v>4.5K</v>
          </cell>
          <cell r="E7221" t="str">
            <v>現購</v>
          </cell>
          <cell r="F7221" t="str">
            <v>桶</v>
          </cell>
        </row>
        <row r="7222">
          <cell r="B7222" t="str">
            <v>沙拉脫(可退桶</v>
          </cell>
          <cell r="D7222" t="str">
            <v>含桶(約4.1K</v>
          </cell>
          <cell r="E7222" t="str">
            <v>德怡</v>
          </cell>
          <cell r="F7222" t="str">
            <v>桶</v>
          </cell>
        </row>
        <row r="7223">
          <cell r="B7223" t="str">
            <v>橡皮筋</v>
          </cell>
          <cell r="E7223" t="str">
            <v>德怡</v>
          </cell>
          <cell r="F7223" t="str">
            <v>包</v>
          </cell>
        </row>
        <row r="7224">
          <cell r="B7224" t="str">
            <v>退沙拉脫空桶</v>
          </cell>
          <cell r="E7224" t="str">
            <v>公司庫存</v>
          </cell>
          <cell r="F7224" t="str">
            <v>桶</v>
          </cell>
        </row>
        <row r="7225">
          <cell r="B7225" t="str">
            <v>退米酒空瓶</v>
          </cell>
          <cell r="E7225" t="str">
            <v>羿淳</v>
          </cell>
          <cell r="F7225" t="str">
            <v>瓶</v>
          </cell>
        </row>
        <row r="7226">
          <cell r="B7226" t="str">
            <v>退米酒空箱</v>
          </cell>
          <cell r="E7226" t="str">
            <v>羿淳</v>
          </cell>
          <cell r="F7226" t="str">
            <v>個</v>
          </cell>
        </row>
        <row r="7227">
          <cell r="B7227" t="str">
            <v>粗鹽</v>
          </cell>
          <cell r="D7227" t="str">
            <v>50KG</v>
          </cell>
          <cell r="E7227" t="str">
            <v>日陞</v>
          </cell>
          <cell r="F7227" t="str">
            <v>袋</v>
          </cell>
        </row>
        <row r="7228">
          <cell r="B7228" t="str">
            <v>吐司袋</v>
          </cell>
          <cell r="E7228" t="str">
            <v>德怡</v>
          </cell>
          <cell r="F7228" t="str">
            <v>包</v>
          </cell>
        </row>
        <row r="7229">
          <cell r="B7229" t="str">
            <v>黃油(噴式</v>
          </cell>
          <cell r="D7229" t="str">
            <v>罐/480ML</v>
          </cell>
          <cell r="E7229" t="str">
            <v>長春</v>
          </cell>
          <cell r="F7229" t="str">
            <v>罐</v>
          </cell>
        </row>
        <row r="7230">
          <cell r="B7230" t="str">
            <v>棉布袋(大</v>
          </cell>
          <cell r="E7230" t="str">
            <v>定翔</v>
          </cell>
          <cell r="F7230" t="str">
            <v>個</v>
          </cell>
        </row>
        <row r="7231">
          <cell r="B7231" t="str">
            <v>棉布袋(小</v>
          </cell>
          <cell r="E7231" t="str">
            <v>定翔</v>
          </cell>
          <cell r="F7231" t="str">
            <v>個</v>
          </cell>
        </row>
        <row r="7232">
          <cell r="B7232" t="str">
            <v>手扒雞手套(小</v>
          </cell>
          <cell r="E7232" t="str">
            <v>公司庫存</v>
          </cell>
          <cell r="F7232" t="str">
            <v>包</v>
          </cell>
        </row>
        <row r="7233">
          <cell r="B7233" t="str">
            <v>手扒雞手套(大</v>
          </cell>
          <cell r="E7233" t="str">
            <v>公司庫存</v>
          </cell>
          <cell r="F7233" t="str">
            <v>包</v>
          </cell>
        </row>
        <row r="7234">
          <cell r="B7234" t="str">
            <v>手術手套</v>
          </cell>
          <cell r="E7234" t="str">
            <v>公司庫存</v>
          </cell>
          <cell r="F7234" t="str">
            <v>盒</v>
          </cell>
        </row>
        <row r="7235">
          <cell r="B7235" t="str">
            <v>NBR手套(藍</v>
          </cell>
          <cell r="E7235" t="str">
            <v>公司庫存</v>
          </cell>
          <cell r="F7235" t="str">
            <v>盒</v>
          </cell>
        </row>
        <row r="7236">
          <cell r="B7236" t="str">
            <v>NBR手套(紫</v>
          </cell>
          <cell r="E7236" t="str">
            <v>德怡</v>
          </cell>
          <cell r="F7236" t="str">
            <v>盒</v>
          </cell>
        </row>
        <row r="7237">
          <cell r="B7237" t="str">
            <v>手扒雞手套(三</v>
          </cell>
          <cell r="E7237" t="str">
            <v>德怡</v>
          </cell>
          <cell r="F7237" t="str">
            <v>包</v>
          </cell>
        </row>
        <row r="7238">
          <cell r="B7238" t="str">
            <v>四方紙餐盤</v>
          </cell>
          <cell r="E7238" t="str">
            <v>德怡</v>
          </cell>
          <cell r="F7238" t="str">
            <v>個</v>
          </cell>
        </row>
        <row r="7239">
          <cell r="B7239" t="str">
            <v>四方底</v>
          </cell>
          <cell r="E7239" t="str">
            <v>德怡</v>
          </cell>
          <cell r="F7239" t="str">
            <v>個</v>
          </cell>
        </row>
        <row r="7240">
          <cell r="B7240" t="str">
            <v>小花盒1500入</v>
          </cell>
          <cell r="D7240" t="str">
            <v>1500入/件</v>
          </cell>
          <cell r="E7240" t="str">
            <v>德怡</v>
          </cell>
          <cell r="F7240" t="str">
            <v>件</v>
          </cell>
        </row>
        <row r="7241">
          <cell r="B7241" t="str">
            <v>四方底1000入</v>
          </cell>
          <cell r="D7241" t="str">
            <v>1000入/件</v>
          </cell>
          <cell r="E7241" t="str">
            <v>德怡</v>
          </cell>
          <cell r="F7241" t="str">
            <v>件</v>
          </cell>
        </row>
        <row r="7242">
          <cell r="B7242" t="str">
            <v>抗菌手套(4支</v>
          </cell>
          <cell r="E7242" t="str">
            <v>德怡</v>
          </cell>
          <cell r="F7242" t="str">
            <v>包</v>
          </cell>
        </row>
        <row r="7243">
          <cell r="B7243" t="str">
            <v>紙口罩</v>
          </cell>
          <cell r="E7243" t="str">
            <v>公司庫存</v>
          </cell>
          <cell r="F7243" t="str">
            <v>盒</v>
          </cell>
        </row>
        <row r="7244">
          <cell r="B7244" t="str">
            <v>外科口罩</v>
          </cell>
          <cell r="E7244" t="str">
            <v>德怡</v>
          </cell>
          <cell r="F7244" t="str">
            <v>個</v>
          </cell>
        </row>
        <row r="7245">
          <cell r="B7245" t="str">
            <v>棉紗口罩(九州</v>
          </cell>
          <cell r="D7245" t="str">
            <v>36入</v>
          </cell>
          <cell r="E7245" t="str">
            <v>公司庫存</v>
          </cell>
          <cell r="F7245" t="str">
            <v>盒</v>
          </cell>
        </row>
        <row r="7246">
          <cell r="B7246" t="str">
            <v>溫度表</v>
          </cell>
          <cell r="E7246" t="str">
            <v>現購王哥</v>
          </cell>
          <cell r="F7246" t="str">
            <v>支</v>
          </cell>
        </row>
        <row r="7247">
          <cell r="B7247" t="str">
            <v>快速爐</v>
          </cell>
          <cell r="E7247" t="str">
            <v>長春</v>
          </cell>
          <cell r="F7247" t="str">
            <v>個</v>
          </cell>
        </row>
        <row r="7248">
          <cell r="B7248" t="str">
            <v>白鐵鍋</v>
          </cell>
          <cell r="E7248" t="str">
            <v>長春</v>
          </cell>
          <cell r="F7248" t="str">
            <v>個</v>
          </cell>
        </row>
        <row r="7249">
          <cell r="B7249" t="str">
            <v>鐵鼎尺5</v>
          </cell>
          <cell r="E7249" t="str">
            <v>長春</v>
          </cell>
          <cell r="F7249" t="str">
            <v>個</v>
          </cell>
        </row>
        <row r="7250">
          <cell r="B7250" t="str">
            <v>搬運箱</v>
          </cell>
          <cell r="E7250" t="str">
            <v>長春</v>
          </cell>
          <cell r="F7250" t="str">
            <v>個</v>
          </cell>
        </row>
        <row r="7251">
          <cell r="B7251" t="str">
            <v>搬運箱3格</v>
          </cell>
          <cell r="E7251" t="str">
            <v>長春</v>
          </cell>
          <cell r="F7251" t="str">
            <v>個</v>
          </cell>
        </row>
        <row r="7252">
          <cell r="B7252" t="str">
            <v>儲運箱</v>
          </cell>
          <cell r="E7252" t="str">
            <v>長春</v>
          </cell>
          <cell r="F7252" t="str">
            <v>個</v>
          </cell>
        </row>
        <row r="7253">
          <cell r="B7253" t="str">
            <v>防水圍裙(藍</v>
          </cell>
          <cell r="E7253" t="str">
            <v>公司庫存</v>
          </cell>
          <cell r="F7253" t="str">
            <v>件</v>
          </cell>
        </row>
        <row r="7254">
          <cell r="B7254" t="str">
            <v>圍裙(厚</v>
          </cell>
          <cell r="E7254" t="str">
            <v>長春</v>
          </cell>
          <cell r="F7254" t="str">
            <v>件</v>
          </cell>
        </row>
        <row r="7255">
          <cell r="B7255" t="str">
            <v>圍裙(布</v>
          </cell>
          <cell r="E7255" t="str">
            <v>長春</v>
          </cell>
          <cell r="F7255" t="str">
            <v>件</v>
          </cell>
        </row>
        <row r="7256">
          <cell r="B7256" t="str">
            <v>不織布口罩</v>
          </cell>
          <cell r="D7256" t="str">
            <v>50入/包</v>
          </cell>
          <cell r="E7256" t="str">
            <v>公司庫存</v>
          </cell>
          <cell r="F7256" t="str">
            <v>包</v>
          </cell>
        </row>
        <row r="7257">
          <cell r="B7257" t="str">
            <v>酒精75%</v>
          </cell>
          <cell r="D7257" t="str">
            <v>4L/桶</v>
          </cell>
          <cell r="E7257" t="str">
            <v>現購</v>
          </cell>
          <cell r="F7257" t="str">
            <v>桶</v>
          </cell>
        </row>
        <row r="7258">
          <cell r="B7258" t="str">
            <v>打蛋器</v>
          </cell>
          <cell r="E7258" t="str">
            <v>長春</v>
          </cell>
          <cell r="F7258" t="str">
            <v>支</v>
          </cell>
        </row>
        <row r="7259">
          <cell r="B7259" t="str">
            <v>超大鍋鏟(木柄</v>
          </cell>
          <cell r="E7259" t="str">
            <v>長春</v>
          </cell>
          <cell r="F7259" t="str">
            <v>組</v>
          </cell>
        </row>
        <row r="7260">
          <cell r="B7260" t="str">
            <v>垃圾袋40斤</v>
          </cell>
          <cell r="E7260" t="str">
            <v>德怡</v>
          </cell>
          <cell r="F7260" t="str">
            <v>卷</v>
          </cell>
        </row>
        <row r="7261">
          <cell r="B7261" t="str">
            <v>黑垃圾袋50斤</v>
          </cell>
          <cell r="D7261" t="str">
            <v>10個</v>
          </cell>
          <cell r="E7261" t="str">
            <v>德怡</v>
          </cell>
          <cell r="F7261" t="str">
            <v>包</v>
          </cell>
        </row>
        <row r="7262">
          <cell r="B7262" t="str">
            <v>肥皂粉</v>
          </cell>
          <cell r="D7262" t="str">
            <v>包/4.5KG</v>
          </cell>
          <cell r="E7262" t="str">
            <v>現購王哥</v>
          </cell>
          <cell r="F7262" t="str">
            <v>包</v>
          </cell>
        </row>
        <row r="7263">
          <cell r="B7263" t="str">
            <v>廚房紙抹布</v>
          </cell>
          <cell r="E7263" t="str">
            <v>德怡</v>
          </cell>
          <cell r="F7263" t="str">
            <v>包</v>
          </cell>
        </row>
        <row r="7264">
          <cell r="B7264" t="str">
            <v>白博士</v>
          </cell>
          <cell r="E7264" t="str">
            <v>德怡</v>
          </cell>
          <cell r="F7264" t="str">
            <v>罐</v>
          </cell>
        </row>
        <row r="7265">
          <cell r="B7265" t="str">
            <v>魔術靈</v>
          </cell>
          <cell r="E7265" t="str">
            <v>現購王哥</v>
          </cell>
          <cell r="F7265" t="str">
            <v>瓶</v>
          </cell>
        </row>
        <row r="7266">
          <cell r="B7266" t="str">
            <v>魔術靈</v>
          </cell>
          <cell r="D7266" t="str">
            <v>3K/桶</v>
          </cell>
          <cell r="E7266" t="str">
            <v>現購王哥</v>
          </cell>
          <cell r="F7266" t="str">
            <v>桶</v>
          </cell>
        </row>
        <row r="7267">
          <cell r="B7267" t="str">
            <v>紙碗</v>
          </cell>
          <cell r="D7267" t="str">
            <v>2000入/件</v>
          </cell>
          <cell r="E7267" t="str">
            <v>德怡</v>
          </cell>
          <cell r="F7267" t="str">
            <v>個</v>
          </cell>
        </row>
        <row r="7268">
          <cell r="B7268" t="str">
            <v>餐盒</v>
          </cell>
          <cell r="E7268" t="str">
            <v>芃呈</v>
          </cell>
          <cell r="F7268" t="str">
            <v>個</v>
          </cell>
        </row>
        <row r="7269">
          <cell r="B7269" t="str">
            <v>免洗湯匙600入</v>
          </cell>
          <cell r="D7269" t="str">
            <v>600入/件</v>
          </cell>
          <cell r="E7269" t="str">
            <v>德怡</v>
          </cell>
          <cell r="F7269" t="str">
            <v>件</v>
          </cell>
        </row>
        <row r="7270">
          <cell r="B7270" t="str">
            <v>餐巾紙</v>
          </cell>
          <cell r="D7270" t="str">
            <v>箱/48包</v>
          </cell>
          <cell r="E7270" t="str">
            <v>德怡</v>
          </cell>
          <cell r="F7270" t="str">
            <v>包</v>
          </cell>
        </row>
        <row r="7271">
          <cell r="B7271" t="str">
            <v>廚房紙巾</v>
          </cell>
          <cell r="E7271" t="str">
            <v>德怡</v>
          </cell>
          <cell r="F7271" t="str">
            <v>袋</v>
          </cell>
        </row>
        <row r="7272">
          <cell r="B7272" t="str">
            <v>白紙</v>
          </cell>
          <cell r="E7272" t="str">
            <v>荃珍</v>
          </cell>
          <cell r="F7272" t="str">
            <v>KG</v>
          </cell>
        </row>
        <row r="7273">
          <cell r="B7273" t="str">
            <v>桌巾</v>
          </cell>
          <cell r="E7273" t="str">
            <v>德怡</v>
          </cell>
          <cell r="F7273" t="str">
            <v>條</v>
          </cell>
        </row>
        <row r="7274">
          <cell r="B7274" t="str">
            <v>木頭圓砧板2吋</v>
          </cell>
          <cell r="E7274" t="str">
            <v>長春</v>
          </cell>
          <cell r="F7274" t="str">
            <v>個</v>
          </cell>
        </row>
        <row r="7275">
          <cell r="B7275" t="str">
            <v>棉紗口罩</v>
          </cell>
          <cell r="E7275" t="str">
            <v>長春</v>
          </cell>
          <cell r="F7275" t="str">
            <v>個</v>
          </cell>
        </row>
        <row r="7276">
          <cell r="B7276" t="str">
            <v>殺蟲劑</v>
          </cell>
          <cell r="E7276" t="str">
            <v>德怡</v>
          </cell>
          <cell r="F7276" t="str">
            <v>瓶</v>
          </cell>
        </row>
        <row r="7277">
          <cell r="B7277" t="str">
            <v>黃長手套8.5號</v>
          </cell>
          <cell r="E7277" t="str">
            <v>公司庫存</v>
          </cell>
          <cell r="F7277" t="str">
            <v>雙</v>
          </cell>
        </row>
        <row r="7278">
          <cell r="B7278" t="str">
            <v>加長手套</v>
          </cell>
          <cell r="D7278" t="str">
            <v>比手肘再上</v>
          </cell>
          <cell r="E7278" t="str">
            <v>德怡</v>
          </cell>
          <cell r="F7278" t="str">
            <v>打</v>
          </cell>
        </row>
        <row r="7279">
          <cell r="B7279" t="str">
            <v>特長手套</v>
          </cell>
          <cell r="E7279" t="str">
            <v>德怡</v>
          </cell>
          <cell r="F7279" t="str">
            <v>打</v>
          </cell>
        </row>
        <row r="7280">
          <cell r="B7280" t="str">
            <v>N特長手套(卡好</v>
          </cell>
          <cell r="E7280" t="str">
            <v>公司庫存</v>
          </cell>
          <cell r="F7280" t="str">
            <v>雙</v>
          </cell>
        </row>
        <row r="7281">
          <cell r="B7281" t="str">
            <v>特殊防滑手套</v>
          </cell>
          <cell r="E7281" t="str">
            <v>德怡</v>
          </cell>
          <cell r="F7281" t="str">
            <v>雙</v>
          </cell>
        </row>
        <row r="7282">
          <cell r="B7282" t="str">
            <v>加長手套</v>
          </cell>
          <cell r="E7282" t="str">
            <v>德怡</v>
          </cell>
          <cell r="F7282" t="str">
            <v>雙</v>
          </cell>
        </row>
        <row r="7283">
          <cell r="B7283" t="str">
            <v>黃長手套9號</v>
          </cell>
          <cell r="E7283" t="str">
            <v>德怡</v>
          </cell>
          <cell r="F7283" t="str">
            <v>雙</v>
          </cell>
        </row>
        <row r="7284">
          <cell r="B7284" t="str">
            <v>雙色手套(紅白</v>
          </cell>
          <cell r="D7284" t="str">
            <v>約30cm</v>
          </cell>
          <cell r="E7284" t="str">
            <v>德怡</v>
          </cell>
          <cell r="F7284" t="str">
            <v>雙</v>
          </cell>
        </row>
        <row r="7285">
          <cell r="B7285" t="str">
            <v>藍石手套</v>
          </cell>
          <cell r="E7285" t="str">
            <v>德怡</v>
          </cell>
          <cell r="F7285" t="str">
            <v>雙</v>
          </cell>
        </row>
        <row r="7286">
          <cell r="B7286" t="str">
            <v>特長手套</v>
          </cell>
          <cell r="E7286" t="str">
            <v>德怡</v>
          </cell>
          <cell r="F7286" t="str">
            <v>雙</v>
          </cell>
        </row>
        <row r="7287">
          <cell r="B7287" t="str">
            <v>麻紗手套</v>
          </cell>
          <cell r="E7287" t="str">
            <v>公司庫存</v>
          </cell>
          <cell r="F7287" t="str">
            <v>打</v>
          </cell>
        </row>
        <row r="7288">
          <cell r="B7288" t="str">
            <v>黃長手套9.5</v>
          </cell>
          <cell r="E7288" t="str">
            <v>德怡</v>
          </cell>
          <cell r="F7288" t="str">
            <v>雙</v>
          </cell>
        </row>
        <row r="7289">
          <cell r="B7289" t="str">
            <v>針織手套(紅色</v>
          </cell>
          <cell r="E7289" t="str">
            <v>德怡</v>
          </cell>
          <cell r="F7289" t="str">
            <v>雙</v>
          </cell>
        </row>
        <row r="7290">
          <cell r="B7290" t="str">
            <v>針織手套(12入</v>
          </cell>
          <cell r="E7290" t="str">
            <v>德怡</v>
          </cell>
          <cell r="F7290" t="str">
            <v>包</v>
          </cell>
        </row>
        <row r="7291">
          <cell r="B7291" t="str">
            <v>鋁盆2尺1(有孔</v>
          </cell>
          <cell r="E7291" t="str">
            <v>長春</v>
          </cell>
          <cell r="F7291" t="str">
            <v>個</v>
          </cell>
        </row>
        <row r="7292">
          <cell r="B7292" t="str">
            <v>鋁盆2尺1</v>
          </cell>
          <cell r="E7292" t="str">
            <v>長春</v>
          </cell>
          <cell r="F7292" t="str">
            <v>個</v>
          </cell>
        </row>
        <row r="7293">
          <cell r="B7293" t="str">
            <v>方形拖把桶</v>
          </cell>
          <cell r="E7293" t="str">
            <v>長春</v>
          </cell>
          <cell r="F7293" t="str">
            <v>個</v>
          </cell>
        </row>
        <row r="7294">
          <cell r="B7294" t="str">
            <v>左右四格便當盒</v>
          </cell>
          <cell r="D7294" t="str">
            <v>125入/條</v>
          </cell>
          <cell r="E7294" t="str">
            <v>德怡</v>
          </cell>
          <cell r="F7294" t="str">
            <v>條</v>
          </cell>
        </row>
        <row r="7295">
          <cell r="B7295" t="str">
            <v>水瓢(白鐵</v>
          </cell>
          <cell r="E7295" t="str">
            <v>長春</v>
          </cell>
          <cell r="F7295" t="str">
            <v>個</v>
          </cell>
        </row>
        <row r="7296">
          <cell r="B7296" t="str">
            <v>塑膠水杓</v>
          </cell>
          <cell r="E7296" t="str">
            <v>長春</v>
          </cell>
          <cell r="F7296" t="str">
            <v>支</v>
          </cell>
        </row>
        <row r="7297">
          <cell r="B7297" t="str">
            <v>不銹鋼水杓</v>
          </cell>
          <cell r="E7297" t="str">
            <v>長春</v>
          </cell>
          <cell r="F7297" t="str">
            <v>支</v>
          </cell>
        </row>
        <row r="7298">
          <cell r="B7298" t="str">
            <v>漏杓75CM</v>
          </cell>
          <cell r="E7298" t="str">
            <v>長春</v>
          </cell>
          <cell r="F7298" t="str">
            <v>支</v>
          </cell>
        </row>
        <row r="7299">
          <cell r="B7299" t="str">
            <v>玻璃亮光劑</v>
          </cell>
          <cell r="E7299" t="str">
            <v>德怡</v>
          </cell>
          <cell r="F7299" t="str">
            <v>瓶</v>
          </cell>
        </row>
        <row r="7300">
          <cell r="B7300" t="str">
            <v>漏杓150CM</v>
          </cell>
          <cell r="E7300" t="str">
            <v>長春</v>
          </cell>
          <cell r="F7300" t="str">
            <v>支</v>
          </cell>
        </row>
        <row r="7301">
          <cell r="B7301" t="str">
            <v>N三角杓</v>
          </cell>
          <cell r="E7301" t="str">
            <v>長春</v>
          </cell>
          <cell r="F7301" t="str">
            <v>支</v>
          </cell>
        </row>
        <row r="7302">
          <cell r="B7302" t="str">
            <v>電扇(大</v>
          </cell>
          <cell r="E7302" t="str">
            <v>長春</v>
          </cell>
          <cell r="F7302" t="str">
            <v>個</v>
          </cell>
        </row>
        <row r="7303">
          <cell r="B7303" t="str">
            <v>水果籃</v>
          </cell>
          <cell r="E7303" t="str">
            <v>長春</v>
          </cell>
          <cell r="F7303" t="str">
            <v>個</v>
          </cell>
        </row>
        <row r="7304">
          <cell r="B7304" t="str">
            <v>6格籃</v>
          </cell>
          <cell r="E7304" t="str">
            <v>長春</v>
          </cell>
          <cell r="F7304" t="str">
            <v>個</v>
          </cell>
        </row>
        <row r="7305">
          <cell r="B7305" t="str">
            <v>網帽S</v>
          </cell>
          <cell r="E7305" t="str">
            <v>公司庫存</v>
          </cell>
          <cell r="F7305" t="str">
            <v>頂</v>
          </cell>
        </row>
        <row r="7306">
          <cell r="B7306" t="str">
            <v>網帽F</v>
          </cell>
          <cell r="E7306" t="str">
            <v>公司庫存</v>
          </cell>
          <cell r="F7306" t="str">
            <v>頂</v>
          </cell>
        </row>
        <row r="7307">
          <cell r="B7307" t="str">
            <v>防塵衣</v>
          </cell>
          <cell r="E7307" t="str">
            <v>現購</v>
          </cell>
          <cell r="F7307" t="str">
            <v>件</v>
          </cell>
        </row>
        <row r="7308">
          <cell r="B7308" t="str">
            <v>拋棄式鞋套</v>
          </cell>
          <cell r="E7308" t="str">
            <v>現購</v>
          </cell>
          <cell r="F7308" t="str">
            <v>雙</v>
          </cell>
        </row>
        <row r="7309">
          <cell r="B7309" t="str">
            <v>拋棄式網帽</v>
          </cell>
          <cell r="D7309" t="str">
            <v>100入</v>
          </cell>
          <cell r="E7309" t="str">
            <v>公司庫存</v>
          </cell>
          <cell r="F7309" t="str">
            <v>包</v>
          </cell>
        </row>
        <row r="7310">
          <cell r="B7310" t="str">
            <v>棒球帽</v>
          </cell>
          <cell r="E7310" t="str">
            <v>長春</v>
          </cell>
          <cell r="F7310" t="str">
            <v>頂</v>
          </cell>
        </row>
        <row r="7311">
          <cell r="B7311" t="str">
            <v>拋棄式口罩</v>
          </cell>
          <cell r="E7311" t="str">
            <v>公司庫存</v>
          </cell>
          <cell r="F7311" t="str">
            <v>盒</v>
          </cell>
        </row>
        <row r="7312">
          <cell r="B7312" t="str">
            <v>擦手紙</v>
          </cell>
          <cell r="E7312" t="str">
            <v>德怡</v>
          </cell>
          <cell r="F7312" t="str">
            <v>包</v>
          </cell>
        </row>
        <row r="7313">
          <cell r="B7313" t="str">
            <v>廚房紙巾(抽取</v>
          </cell>
          <cell r="E7313" t="str">
            <v>德怡</v>
          </cell>
          <cell r="F7313" t="str">
            <v>袋</v>
          </cell>
        </row>
        <row r="7314">
          <cell r="B7314" t="str">
            <v>花圍裙</v>
          </cell>
          <cell r="E7314" t="str">
            <v>公司庫存</v>
          </cell>
          <cell r="F7314" t="str">
            <v>件</v>
          </cell>
        </row>
        <row r="7315">
          <cell r="B7315" t="str">
            <v>湯杯320</v>
          </cell>
          <cell r="D7315" t="str">
            <v>50入/條</v>
          </cell>
          <cell r="E7315" t="str">
            <v>德怡</v>
          </cell>
          <cell r="F7315" t="str">
            <v>條</v>
          </cell>
        </row>
        <row r="7316">
          <cell r="B7316" t="str">
            <v>日本刨刀</v>
          </cell>
          <cell r="E7316" t="str">
            <v>長春</v>
          </cell>
          <cell r="F7316" t="str">
            <v>支</v>
          </cell>
        </row>
        <row r="7317">
          <cell r="B7317" t="str">
            <v>白板筆</v>
          </cell>
          <cell r="E7317" t="str">
            <v>公司庫存</v>
          </cell>
          <cell r="F7317" t="str">
            <v>隻</v>
          </cell>
        </row>
        <row r="7318">
          <cell r="B7318" t="str">
            <v>地板刷</v>
          </cell>
          <cell r="E7318" t="str">
            <v>長春</v>
          </cell>
          <cell r="F7318" t="str">
            <v>隻</v>
          </cell>
        </row>
        <row r="7319">
          <cell r="B7319" t="str">
            <v>雪平鍋</v>
          </cell>
          <cell r="E7319" t="str">
            <v>長春</v>
          </cell>
          <cell r="F7319" t="str">
            <v>個</v>
          </cell>
        </row>
        <row r="7320">
          <cell r="B7320" t="str">
            <v>老鼠籠</v>
          </cell>
          <cell r="E7320" t="str">
            <v>長春</v>
          </cell>
          <cell r="F7320" t="str">
            <v>個</v>
          </cell>
        </row>
        <row r="7321">
          <cell r="B7321" t="str">
            <v>水瓢</v>
          </cell>
          <cell r="D7321" t="str">
            <v>一體成型</v>
          </cell>
          <cell r="E7321" t="str">
            <v>長春</v>
          </cell>
          <cell r="F7321" t="str">
            <v>支</v>
          </cell>
        </row>
        <row r="7322">
          <cell r="B7322" t="str">
            <v>油漆筆</v>
          </cell>
          <cell r="E7322" t="str">
            <v>公司庫存</v>
          </cell>
          <cell r="F7322" t="str">
            <v>支</v>
          </cell>
        </row>
        <row r="7323">
          <cell r="B7323" t="str">
            <v>日本飯匙</v>
          </cell>
          <cell r="E7323" t="str">
            <v>長春</v>
          </cell>
          <cell r="F7323" t="str">
            <v>支</v>
          </cell>
        </row>
        <row r="7324">
          <cell r="B7324" t="str">
            <v>水瓢(塑膠</v>
          </cell>
          <cell r="E7324" t="str">
            <v>長春</v>
          </cell>
          <cell r="F7324" t="str">
            <v>支</v>
          </cell>
        </row>
        <row r="7325">
          <cell r="B7325" t="str">
            <v>免洗碗</v>
          </cell>
          <cell r="E7325" t="str">
            <v>德怡</v>
          </cell>
          <cell r="F7325" t="str">
            <v>個</v>
          </cell>
        </row>
        <row r="7326">
          <cell r="B7326" t="str">
            <v>免洗碗(紅</v>
          </cell>
          <cell r="D7326" t="str">
            <v>塑膠</v>
          </cell>
          <cell r="E7326" t="str">
            <v>德怡</v>
          </cell>
          <cell r="F7326" t="str">
            <v>個</v>
          </cell>
        </row>
        <row r="7327">
          <cell r="B7327" t="str">
            <v>免洗紙碗</v>
          </cell>
          <cell r="E7327" t="str">
            <v>德怡</v>
          </cell>
          <cell r="F7327" t="str">
            <v>個</v>
          </cell>
        </row>
        <row r="7328">
          <cell r="B7328" t="str">
            <v>剪刀(廚房用</v>
          </cell>
          <cell r="E7328" t="str">
            <v>長春</v>
          </cell>
          <cell r="F7328" t="str">
            <v>支</v>
          </cell>
        </row>
        <row r="7329">
          <cell r="B7329" t="str">
            <v>菜撈(全柄白鐵</v>
          </cell>
          <cell r="E7329" t="str">
            <v>長春</v>
          </cell>
          <cell r="F7329" t="str">
            <v>支</v>
          </cell>
        </row>
        <row r="7330">
          <cell r="B7330" t="str">
            <v>素圍裙</v>
          </cell>
          <cell r="E7330" t="str">
            <v>現購王哥</v>
          </cell>
          <cell r="F7330" t="str">
            <v>件</v>
          </cell>
        </row>
        <row r="7331">
          <cell r="B7331" t="str">
            <v>時鐘</v>
          </cell>
          <cell r="E7331" t="str">
            <v>現購王哥</v>
          </cell>
          <cell r="F7331" t="str">
            <v>個</v>
          </cell>
        </row>
        <row r="7332">
          <cell r="B7332" t="str">
            <v>8格籃</v>
          </cell>
          <cell r="E7332" t="str">
            <v>長春</v>
          </cell>
          <cell r="F7332" t="str">
            <v>個</v>
          </cell>
        </row>
        <row r="7333">
          <cell r="B7333" t="str">
            <v>超大鍋鏟(全柄</v>
          </cell>
          <cell r="E7333" t="str">
            <v>長春</v>
          </cell>
          <cell r="F7333" t="str">
            <v>支</v>
          </cell>
        </row>
        <row r="7334">
          <cell r="B7334" t="str">
            <v>黃油(抹</v>
          </cell>
          <cell r="E7334" t="str">
            <v>長春</v>
          </cell>
          <cell r="F7334" t="str">
            <v>罐</v>
          </cell>
        </row>
        <row r="7335">
          <cell r="B7335" t="str">
            <v>拜拜用金香</v>
          </cell>
          <cell r="E7335" t="str">
            <v>現購王哥</v>
          </cell>
          <cell r="F7335" t="str">
            <v>副</v>
          </cell>
        </row>
        <row r="7336">
          <cell r="B7336" t="str">
            <v>黏鼠板(大</v>
          </cell>
          <cell r="D7336" t="str">
            <v>2入</v>
          </cell>
          <cell r="E7336" t="str">
            <v>德怡</v>
          </cell>
          <cell r="F7336" t="str">
            <v>包</v>
          </cell>
        </row>
        <row r="7337">
          <cell r="B7337" t="str">
            <v>黏蠅板</v>
          </cell>
          <cell r="D7337" t="str">
            <v>5片</v>
          </cell>
          <cell r="E7337" t="str">
            <v>德怡</v>
          </cell>
          <cell r="F7337" t="str">
            <v>包</v>
          </cell>
        </row>
        <row r="7338">
          <cell r="B7338" t="str">
            <v>塑膠便當盒</v>
          </cell>
          <cell r="E7338" t="str">
            <v>德怡</v>
          </cell>
          <cell r="F7338" t="str">
            <v>個</v>
          </cell>
        </row>
        <row r="7339">
          <cell r="B7339" t="str">
            <v>紙杯</v>
          </cell>
          <cell r="E7339" t="str">
            <v>德怡</v>
          </cell>
          <cell r="F7339" t="str">
            <v>條</v>
          </cell>
        </row>
        <row r="7340">
          <cell r="B7340" t="str">
            <v>保鮮盒</v>
          </cell>
          <cell r="E7340" t="str">
            <v>德怡</v>
          </cell>
          <cell r="F7340" t="str">
            <v>個</v>
          </cell>
        </row>
        <row r="7341">
          <cell r="B7341" t="str">
            <v>微波手套</v>
          </cell>
          <cell r="E7341" t="str">
            <v>長春</v>
          </cell>
          <cell r="F7341" t="str">
            <v>雙</v>
          </cell>
        </row>
        <row r="7342">
          <cell r="B7342" t="str">
            <v>二砂25K(台糖</v>
          </cell>
          <cell r="C7342" t="str">
            <v>台灣糖業股份有限公司</v>
          </cell>
          <cell r="E7342" t="str">
            <v>日陞</v>
          </cell>
          <cell r="F7342" t="str">
            <v>件</v>
          </cell>
        </row>
        <row r="7343">
          <cell r="B7343" t="str">
            <v>上下四格便當盒</v>
          </cell>
          <cell r="D7343" t="str">
            <v>125入/條</v>
          </cell>
          <cell r="E7343" t="str">
            <v>德怡</v>
          </cell>
          <cell r="F7343" t="str">
            <v>條</v>
          </cell>
        </row>
        <row r="7344">
          <cell r="B7344" t="str">
            <v>一體大便當盒</v>
          </cell>
          <cell r="D7344" t="str">
            <v>100個/條</v>
          </cell>
          <cell r="E7344" t="str">
            <v>德怡</v>
          </cell>
          <cell r="F7344" t="str">
            <v>條</v>
          </cell>
        </row>
        <row r="7345">
          <cell r="B7345" t="str">
            <v>小四方盒</v>
          </cell>
          <cell r="E7345" t="str">
            <v>德怡</v>
          </cell>
          <cell r="F7345" t="str">
            <v>箱</v>
          </cell>
        </row>
        <row r="7346">
          <cell r="B7346" t="str">
            <v>特中便當盒</v>
          </cell>
          <cell r="E7346" t="str">
            <v>德怡</v>
          </cell>
          <cell r="F7346" t="str">
            <v>個</v>
          </cell>
        </row>
        <row r="7347">
          <cell r="B7347" t="str">
            <v>一體小便當盒</v>
          </cell>
          <cell r="D7347" t="str">
            <v>100入/條</v>
          </cell>
          <cell r="E7347" t="str">
            <v>德怡</v>
          </cell>
          <cell r="F7347" t="str">
            <v>條</v>
          </cell>
        </row>
        <row r="7348">
          <cell r="B7348" t="str">
            <v>紙便當盒(小</v>
          </cell>
          <cell r="D7348" t="str">
            <v>早餐店用</v>
          </cell>
          <cell r="E7348" t="str">
            <v>德怡</v>
          </cell>
          <cell r="F7348" t="str">
            <v>個</v>
          </cell>
        </row>
        <row r="7349">
          <cell r="B7349" t="str">
            <v>烤肉架(附網</v>
          </cell>
          <cell r="E7349" t="str">
            <v>長春</v>
          </cell>
          <cell r="F7349" t="str">
            <v>組</v>
          </cell>
        </row>
        <row r="7350">
          <cell r="B7350" t="str">
            <v>竹籤</v>
          </cell>
          <cell r="E7350" t="str">
            <v>德怡</v>
          </cell>
          <cell r="F7350" t="str">
            <v>包</v>
          </cell>
        </row>
        <row r="7351">
          <cell r="B7351" t="str">
            <v>木碳1.2K</v>
          </cell>
          <cell r="E7351" t="str">
            <v>德怡</v>
          </cell>
          <cell r="F7351" t="str">
            <v>袋</v>
          </cell>
        </row>
        <row r="7352">
          <cell r="B7352" t="str">
            <v>火種</v>
          </cell>
          <cell r="E7352" t="str">
            <v>德怡</v>
          </cell>
          <cell r="F7352" t="str">
            <v>包</v>
          </cell>
        </row>
        <row r="7353">
          <cell r="B7353" t="str">
            <v>紙盤</v>
          </cell>
          <cell r="D7353" t="str">
            <v>10入/包</v>
          </cell>
          <cell r="E7353" t="str">
            <v>德怡</v>
          </cell>
          <cell r="F7353" t="str">
            <v>包</v>
          </cell>
        </row>
        <row r="7354">
          <cell r="B7354" t="str">
            <v>圓盤8吋</v>
          </cell>
          <cell r="E7354" t="str">
            <v>德怡</v>
          </cell>
          <cell r="F7354" t="str">
            <v>個</v>
          </cell>
        </row>
        <row r="7355">
          <cell r="B7355" t="str">
            <v>紙盤(橢圓</v>
          </cell>
          <cell r="D7355" t="str">
            <v>直徑30CM</v>
          </cell>
          <cell r="E7355" t="str">
            <v>德怡</v>
          </cell>
          <cell r="F7355" t="str">
            <v>個</v>
          </cell>
        </row>
        <row r="7356">
          <cell r="B7356" t="str">
            <v>自助餐盤</v>
          </cell>
          <cell r="E7356" t="str">
            <v>德怡</v>
          </cell>
          <cell r="F7356" t="str">
            <v>個</v>
          </cell>
        </row>
        <row r="7357">
          <cell r="B7357" t="str">
            <v>N蛋糕叉盤</v>
          </cell>
          <cell r="E7357" t="str">
            <v>生楓</v>
          </cell>
          <cell r="F7357" t="str">
            <v>個</v>
          </cell>
        </row>
        <row r="7358">
          <cell r="B7358" t="str">
            <v>美琪藥皂</v>
          </cell>
          <cell r="E7358" t="str">
            <v>現購王哥</v>
          </cell>
          <cell r="F7358" t="str">
            <v>個</v>
          </cell>
        </row>
        <row r="7359">
          <cell r="B7359" t="str">
            <v>水晶肥皂</v>
          </cell>
          <cell r="E7359" t="str">
            <v>德怡</v>
          </cell>
          <cell r="F7359" t="str">
            <v>個</v>
          </cell>
        </row>
        <row r="7360">
          <cell r="B7360" t="str">
            <v>紙盤</v>
          </cell>
          <cell r="D7360" t="str">
            <v>直徑約25CM</v>
          </cell>
          <cell r="E7360" t="str">
            <v>德怡</v>
          </cell>
          <cell r="F7360" t="str">
            <v>個</v>
          </cell>
        </row>
        <row r="7361">
          <cell r="B7361" t="str">
            <v>活性碳口罩</v>
          </cell>
          <cell r="E7361" t="str">
            <v>德怡</v>
          </cell>
          <cell r="F7361" t="str">
            <v>盒</v>
          </cell>
        </row>
        <row r="7362">
          <cell r="B7362" t="str">
            <v>麵包夾</v>
          </cell>
          <cell r="E7362" t="str">
            <v>德怡</v>
          </cell>
          <cell r="F7362" t="str">
            <v>支</v>
          </cell>
        </row>
        <row r="7363">
          <cell r="B7363" t="str">
            <v>夾鏈帶</v>
          </cell>
          <cell r="D7363" t="str">
            <v>透明約100</v>
          </cell>
          <cell r="E7363" t="str">
            <v>德怡</v>
          </cell>
          <cell r="F7363" t="str">
            <v>個</v>
          </cell>
        </row>
        <row r="7364">
          <cell r="B7364" t="str">
            <v>漢堡夾</v>
          </cell>
          <cell r="E7364" t="str">
            <v>長春</v>
          </cell>
          <cell r="F7364" t="str">
            <v>支</v>
          </cell>
        </row>
        <row r="7365">
          <cell r="B7365" t="str">
            <v>麵包夾</v>
          </cell>
          <cell r="E7365" t="str">
            <v>長春</v>
          </cell>
          <cell r="F7365" t="str">
            <v>支</v>
          </cell>
        </row>
        <row r="7366">
          <cell r="B7366" t="str">
            <v>漂白水</v>
          </cell>
          <cell r="D7366" t="str">
            <v>4入/箱</v>
          </cell>
          <cell r="E7366" t="str">
            <v>公司庫存</v>
          </cell>
          <cell r="F7366" t="str">
            <v>桶</v>
          </cell>
        </row>
        <row r="7367">
          <cell r="B7367" t="str">
            <v>PVC手套</v>
          </cell>
          <cell r="E7367" t="str">
            <v>公司庫存</v>
          </cell>
          <cell r="F7367" t="str">
            <v>盒</v>
          </cell>
        </row>
        <row r="7368">
          <cell r="B7368" t="str">
            <v>保鮮盒</v>
          </cell>
          <cell r="E7368" t="str">
            <v>長春</v>
          </cell>
          <cell r="F7368" t="str">
            <v>個</v>
          </cell>
        </row>
        <row r="7369">
          <cell r="B7369" t="str">
            <v>抽取式衛生紙小</v>
          </cell>
          <cell r="D7369" t="str">
            <v>30包/300抽</v>
          </cell>
          <cell r="E7369" t="str">
            <v>德怡</v>
          </cell>
          <cell r="F7369" t="str">
            <v>箱</v>
          </cell>
        </row>
        <row r="7370">
          <cell r="B7370" t="str">
            <v>抽取式衛生紙大</v>
          </cell>
          <cell r="D7370" t="str">
            <v>(大抽)</v>
          </cell>
          <cell r="E7370" t="str">
            <v>德怡</v>
          </cell>
          <cell r="F7370" t="str">
            <v>箱</v>
          </cell>
        </row>
        <row r="7371">
          <cell r="B7371" t="str">
            <v>得意抽取衛生紙</v>
          </cell>
          <cell r="D7371" t="str">
            <v>包/12入</v>
          </cell>
          <cell r="E7371" t="str">
            <v>現購王哥</v>
          </cell>
          <cell r="F7371" t="str">
            <v>包</v>
          </cell>
        </row>
        <row r="7372">
          <cell r="B7372" t="str">
            <v>洗衣粉</v>
          </cell>
          <cell r="D7372" t="str">
            <v>10KG</v>
          </cell>
          <cell r="E7372" t="str">
            <v>羿淳</v>
          </cell>
          <cell r="F7372" t="str">
            <v>包</v>
          </cell>
        </row>
        <row r="7373">
          <cell r="B7373" t="str">
            <v>白蘭洗衣粉</v>
          </cell>
          <cell r="E7373" t="str">
            <v>現購王哥</v>
          </cell>
          <cell r="F7373" t="str">
            <v>包</v>
          </cell>
        </row>
        <row r="7374">
          <cell r="B7374" t="str">
            <v>湯杯蓋750</v>
          </cell>
          <cell r="D7374" t="str">
            <v>50入/600入件</v>
          </cell>
          <cell r="E7374" t="str">
            <v>德怡</v>
          </cell>
          <cell r="F7374" t="str">
            <v>條</v>
          </cell>
        </row>
        <row r="7375">
          <cell r="B7375" t="str">
            <v>湯杯260</v>
          </cell>
          <cell r="D7375" t="str">
            <v>50入/條</v>
          </cell>
          <cell r="E7375" t="str">
            <v>德怡</v>
          </cell>
          <cell r="F7375" t="str">
            <v>條</v>
          </cell>
        </row>
        <row r="7376">
          <cell r="B7376" t="str">
            <v>花袋1斤</v>
          </cell>
          <cell r="E7376" t="str">
            <v>德怡</v>
          </cell>
          <cell r="F7376" t="str">
            <v>包</v>
          </cell>
        </row>
        <row r="7377">
          <cell r="B7377" t="str">
            <v>花袋3斤</v>
          </cell>
          <cell r="E7377" t="str">
            <v>德怡</v>
          </cell>
          <cell r="F7377" t="str">
            <v>包</v>
          </cell>
        </row>
        <row r="7378">
          <cell r="B7378" t="str">
            <v>花袋5斤</v>
          </cell>
          <cell r="E7378" t="str">
            <v>德怡</v>
          </cell>
          <cell r="F7378" t="str">
            <v>包</v>
          </cell>
        </row>
        <row r="7379">
          <cell r="B7379" t="str">
            <v>花袋半斤</v>
          </cell>
          <cell r="E7379" t="str">
            <v>德怡</v>
          </cell>
          <cell r="F7379" t="str">
            <v>包</v>
          </cell>
        </row>
        <row r="7380">
          <cell r="B7380" t="str">
            <v>棉繩</v>
          </cell>
          <cell r="D7380" t="str">
            <v>20PCS</v>
          </cell>
          <cell r="E7380" t="str">
            <v>定翔</v>
          </cell>
          <cell r="F7380" t="str">
            <v>捆</v>
          </cell>
        </row>
        <row r="7381">
          <cell r="B7381" t="str">
            <v>粽葉</v>
          </cell>
          <cell r="E7381" t="str">
            <v>定翔</v>
          </cell>
          <cell r="F7381" t="str">
            <v>片</v>
          </cell>
        </row>
        <row r="7382">
          <cell r="B7382" t="str">
            <v>粽繩</v>
          </cell>
          <cell r="D7382" t="str">
            <v>20入/包</v>
          </cell>
          <cell r="E7382" t="str">
            <v>定翔</v>
          </cell>
          <cell r="F7382" t="str">
            <v>包</v>
          </cell>
        </row>
        <row r="7383">
          <cell r="B7383" t="str">
            <v>湯杯850</v>
          </cell>
          <cell r="D7383" t="str">
            <v>50入/600入件</v>
          </cell>
          <cell r="E7383" t="str">
            <v>德怡</v>
          </cell>
          <cell r="F7383" t="str">
            <v>條</v>
          </cell>
        </row>
        <row r="7384">
          <cell r="B7384" t="str">
            <v>湯杯+蓋850</v>
          </cell>
          <cell r="D7384" t="str">
            <v>50入/600入件</v>
          </cell>
          <cell r="E7384" t="str">
            <v>德怡</v>
          </cell>
          <cell r="F7384" t="str">
            <v>條</v>
          </cell>
        </row>
        <row r="7385">
          <cell r="B7385" t="str">
            <v>湯杯蓋850</v>
          </cell>
          <cell r="D7385" t="str">
            <v>50入/600入件</v>
          </cell>
          <cell r="E7385" t="str">
            <v>德怡</v>
          </cell>
          <cell r="F7385" t="str">
            <v>條</v>
          </cell>
        </row>
        <row r="7386">
          <cell r="B7386" t="str">
            <v>強鹼片25K</v>
          </cell>
          <cell r="E7386" t="str">
            <v>羿淳</v>
          </cell>
          <cell r="F7386" t="str">
            <v>件</v>
          </cell>
        </row>
        <row r="7387">
          <cell r="B7387" t="str">
            <v>強鹼片</v>
          </cell>
          <cell r="E7387" t="str">
            <v>公司庫存</v>
          </cell>
          <cell r="F7387" t="str">
            <v>KG</v>
          </cell>
        </row>
        <row r="7388">
          <cell r="B7388" t="str">
            <v>粗鹽25K</v>
          </cell>
          <cell r="E7388" t="str">
            <v>永芳</v>
          </cell>
          <cell r="F7388" t="str">
            <v>件</v>
          </cell>
        </row>
        <row r="7389">
          <cell r="B7389" t="str">
            <v>上下二格便當盒</v>
          </cell>
          <cell r="E7389" t="str">
            <v>德怡</v>
          </cell>
          <cell r="F7389" t="str">
            <v>箱</v>
          </cell>
        </row>
        <row r="7390">
          <cell r="B7390" t="str">
            <v>打菜勺</v>
          </cell>
          <cell r="E7390" t="str">
            <v>長春</v>
          </cell>
          <cell r="F7390" t="str">
            <v>支</v>
          </cell>
        </row>
        <row r="7391">
          <cell r="B7391" t="str">
            <v>菜撈1尺2</v>
          </cell>
          <cell r="E7391" t="str">
            <v>長春</v>
          </cell>
          <cell r="F7391" t="str">
            <v>支</v>
          </cell>
        </row>
        <row r="7392">
          <cell r="B7392" t="str">
            <v>濾油網(加強</v>
          </cell>
          <cell r="E7392" t="str">
            <v>長春</v>
          </cell>
          <cell r="F7392" t="str">
            <v>支</v>
          </cell>
        </row>
        <row r="7393">
          <cell r="B7393" t="str">
            <v>菜撈(圓木柄</v>
          </cell>
          <cell r="E7393" t="str">
            <v>長春</v>
          </cell>
          <cell r="F7393" t="str">
            <v>支</v>
          </cell>
        </row>
        <row r="7394">
          <cell r="B7394" t="str">
            <v>炒菜木柄5尺</v>
          </cell>
          <cell r="E7394" t="str">
            <v>長春</v>
          </cell>
          <cell r="F7394" t="str">
            <v>支</v>
          </cell>
        </row>
        <row r="7395">
          <cell r="B7395" t="str">
            <v>濾油網</v>
          </cell>
          <cell r="E7395" t="str">
            <v>長春</v>
          </cell>
          <cell r="F7395" t="str">
            <v>支</v>
          </cell>
        </row>
        <row r="7396">
          <cell r="B7396" t="str">
            <v>蘇打粉</v>
          </cell>
          <cell r="E7396" t="str">
            <v>定翔</v>
          </cell>
          <cell r="F7396" t="str">
            <v>KG</v>
          </cell>
        </row>
        <row r="7397">
          <cell r="B7397" t="str">
            <v>特中盒</v>
          </cell>
          <cell r="D7397" t="str">
            <v>件/600個</v>
          </cell>
          <cell r="E7397" t="str">
            <v>德怡</v>
          </cell>
          <cell r="F7397" t="str">
            <v>件</v>
          </cell>
        </row>
        <row r="7398">
          <cell r="B7398" t="str">
            <v>八角紙碗</v>
          </cell>
          <cell r="D7398" t="str">
            <v>100PCS</v>
          </cell>
          <cell r="E7398" t="str">
            <v>德怡</v>
          </cell>
          <cell r="F7398" t="str">
            <v>條</v>
          </cell>
        </row>
        <row r="7399">
          <cell r="B7399" t="str">
            <v>湯杯蓋390</v>
          </cell>
          <cell r="D7399" t="str">
            <v>50入/條</v>
          </cell>
          <cell r="E7399" t="str">
            <v>德怡</v>
          </cell>
          <cell r="F7399" t="str">
            <v>條</v>
          </cell>
        </row>
        <row r="7400">
          <cell r="B7400" t="str">
            <v>穩潔(掛頭</v>
          </cell>
          <cell r="D7400" t="str">
            <v>廚房</v>
          </cell>
          <cell r="E7400" t="str">
            <v>現購王哥</v>
          </cell>
          <cell r="F7400" t="str">
            <v>罐</v>
          </cell>
        </row>
        <row r="7401">
          <cell r="B7401" t="str">
            <v>穩潔(廚房用</v>
          </cell>
          <cell r="D7401" t="str">
            <v>不掛噴嘴</v>
          </cell>
          <cell r="E7401" t="str">
            <v>現購王哥</v>
          </cell>
          <cell r="F7401" t="str">
            <v>瓶</v>
          </cell>
        </row>
        <row r="7402">
          <cell r="B7402" t="str">
            <v>趕水器</v>
          </cell>
          <cell r="E7402" t="str">
            <v>長春</v>
          </cell>
          <cell r="F7402" t="str">
            <v>支</v>
          </cell>
        </row>
        <row r="7403">
          <cell r="B7403" t="str">
            <v>美工刀片</v>
          </cell>
          <cell r="E7403" t="str">
            <v>公司庫存</v>
          </cell>
          <cell r="F7403" t="str">
            <v>盒</v>
          </cell>
        </row>
        <row r="7404">
          <cell r="B7404" t="str">
            <v>鐮刀</v>
          </cell>
          <cell r="E7404" t="str">
            <v>長春</v>
          </cell>
          <cell r="F7404" t="str">
            <v>支</v>
          </cell>
        </row>
        <row r="7405">
          <cell r="B7405" t="str">
            <v>果凍杯(含蓋</v>
          </cell>
          <cell r="D7405" t="str">
            <v>20入/條</v>
          </cell>
          <cell r="E7405" t="str">
            <v>德怡</v>
          </cell>
          <cell r="F7405" t="str">
            <v>條</v>
          </cell>
        </row>
        <row r="7406">
          <cell r="B7406" t="str">
            <v>巧克力模型</v>
          </cell>
          <cell r="E7406" t="str">
            <v>德怡</v>
          </cell>
          <cell r="F7406" t="str">
            <v>個</v>
          </cell>
        </row>
        <row r="7407">
          <cell r="B7407" t="str">
            <v>補杯(白鐵</v>
          </cell>
          <cell r="E7407" t="str">
            <v>長春</v>
          </cell>
          <cell r="F7407" t="str">
            <v>片</v>
          </cell>
        </row>
        <row r="7408">
          <cell r="B7408" t="str">
            <v>黑金鋼菜瓜布</v>
          </cell>
          <cell r="E7408" t="str">
            <v>長春</v>
          </cell>
          <cell r="F7408" t="str">
            <v>包</v>
          </cell>
        </row>
        <row r="7409">
          <cell r="B7409" t="str">
            <v>果凍杯+蓋</v>
          </cell>
          <cell r="E7409" t="str">
            <v>德怡</v>
          </cell>
          <cell r="F7409" t="str">
            <v>組</v>
          </cell>
        </row>
        <row r="7410">
          <cell r="B7410" t="str">
            <v>洗保特長手套</v>
          </cell>
          <cell r="E7410" t="str">
            <v>長春</v>
          </cell>
          <cell r="F7410" t="str">
            <v>雙</v>
          </cell>
        </row>
        <row r="7411">
          <cell r="B7411" t="str">
            <v>彈力水桶28CM</v>
          </cell>
          <cell r="E7411" t="str">
            <v>長春</v>
          </cell>
          <cell r="F7411" t="str">
            <v>個</v>
          </cell>
        </row>
        <row r="7412">
          <cell r="B7412" t="str">
            <v>雨鞋10號</v>
          </cell>
          <cell r="E7412" t="str">
            <v>公司庫存</v>
          </cell>
          <cell r="F7412" t="str">
            <v>雙</v>
          </cell>
        </row>
        <row r="7413">
          <cell r="B7413" t="str">
            <v>雨鞋9號</v>
          </cell>
          <cell r="E7413" t="str">
            <v>公司庫存</v>
          </cell>
          <cell r="F7413" t="str">
            <v>雙</v>
          </cell>
        </row>
        <row r="7414">
          <cell r="B7414" t="str">
            <v>雨鞋9.5號</v>
          </cell>
          <cell r="E7414" t="str">
            <v>公司庫存</v>
          </cell>
          <cell r="F7414" t="str">
            <v>雙</v>
          </cell>
        </row>
        <row r="7415">
          <cell r="B7415" t="str">
            <v>雨鞋10.5號</v>
          </cell>
          <cell r="E7415" t="str">
            <v>公司庫存</v>
          </cell>
          <cell r="F7415" t="str">
            <v>雙</v>
          </cell>
        </row>
        <row r="7416">
          <cell r="B7416" t="str">
            <v>打火機</v>
          </cell>
          <cell r="E7416" t="str">
            <v>長春</v>
          </cell>
          <cell r="F7416" t="str">
            <v>個</v>
          </cell>
        </row>
        <row r="7417">
          <cell r="B7417" t="str">
            <v>湯杯蓋320</v>
          </cell>
          <cell r="D7417" t="str">
            <v>50入/條</v>
          </cell>
          <cell r="E7417" t="str">
            <v>德怡</v>
          </cell>
          <cell r="F7417" t="str">
            <v>條</v>
          </cell>
        </row>
        <row r="7418">
          <cell r="B7418" t="str">
            <v>湯杯+蓋750</v>
          </cell>
          <cell r="D7418" t="str">
            <v>50入/600入件</v>
          </cell>
          <cell r="E7418" t="str">
            <v>德怡</v>
          </cell>
          <cell r="F7418" t="str">
            <v>條</v>
          </cell>
        </row>
        <row r="7419">
          <cell r="B7419" t="str">
            <v>湯杯蓋260</v>
          </cell>
          <cell r="D7419" t="str">
            <v>50入/條</v>
          </cell>
          <cell r="E7419" t="str">
            <v>德怡</v>
          </cell>
          <cell r="F7419" t="str">
            <v>條</v>
          </cell>
        </row>
        <row r="7420">
          <cell r="B7420" t="str">
            <v>烤肉網</v>
          </cell>
          <cell r="E7420" t="str">
            <v>德怡</v>
          </cell>
          <cell r="F7420" t="str">
            <v>個</v>
          </cell>
        </row>
        <row r="7421">
          <cell r="B7421" t="str">
            <v>紙餐盤(硬</v>
          </cell>
          <cell r="D7421" t="str">
            <v>直徑約12cm</v>
          </cell>
          <cell r="E7421" t="str">
            <v>德怡</v>
          </cell>
          <cell r="F7421" t="str">
            <v>個</v>
          </cell>
        </row>
        <row r="7422">
          <cell r="B7422" t="str">
            <v>紙餐盤</v>
          </cell>
          <cell r="D7422" t="str">
            <v>直徑約25CM</v>
          </cell>
          <cell r="E7422" t="str">
            <v>德怡</v>
          </cell>
          <cell r="F7422" t="str">
            <v>個</v>
          </cell>
        </row>
        <row r="7423">
          <cell r="B7423" t="str">
            <v>2尺8鐵鍋</v>
          </cell>
          <cell r="E7423" t="str">
            <v>長春</v>
          </cell>
          <cell r="F7423" t="str">
            <v>個</v>
          </cell>
        </row>
        <row r="7424">
          <cell r="B7424" t="str">
            <v>竹筷</v>
          </cell>
          <cell r="D7424" t="str">
            <v>件/70包/45雙</v>
          </cell>
          <cell r="E7424" t="str">
            <v>德怡</v>
          </cell>
          <cell r="F7424" t="str">
            <v>件</v>
          </cell>
        </row>
        <row r="7425">
          <cell r="B7425" t="str">
            <v>雙生筷(紙包</v>
          </cell>
          <cell r="D7425" t="str">
            <v>25包/件</v>
          </cell>
          <cell r="E7425" t="str">
            <v>德怡</v>
          </cell>
          <cell r="F7425" t="str">
            <v>包</v>
          </cell>
        </row>
        <row r="7426">
          <cell r="B7426" t="str">
            <v>免洗筷</v>
          </cell>
          <cell r="D7426" t="str">
            <v>90入/包</v>
          </cell>
          <cell r="E7426" t="str">
            <v>德怡</v>
          </cell>
          <cell r="F7426" t="str">
            <v>包</v>
          </cell>
        </row>
        <row r="7427">
          <cell r="B7427" t="str">
            <v>雙生筷(膠包</v>
          </cell>
          <cell r="D7427" t="str">
            <v>35包/件</v>
          </cell>
          <cell r="E7427" t="str">
            <v>德怡</v>
          </cell>
          <cell r="F7427" t="str">
            <v>包</v>
          </cell>
        </row>
        <row r="7428">
          <cell r="B7428" t="str">
            <v>筷子</v>
          </cell>
          <cell r="E7428" t="str">
            <v>德怡</v>
          </cell>
          <cell r="F7428" t="str">
            <v>雙</v>
          </cell>
        </row>
        <row r="7429">
          <cell r="B7429" t="str">
            <v>雙生筷(紙包</v>
          </cell>
          <cell r="D7429" t="str">
            <v>包/80入</v>
          </cell>
          <cell r="E7429" t="str">
            <v>德怡</v>
          </cell>
          <cell r="F7429" t="str">
            <v>包</v>
          </cell>
        </row>
        <row r="7430">
          <cell r="B7430" t="str">
            <v>雙生筷(膠包</v>
          </cell>
          <cell r="D7430" t="str">
            <v>80雙/包</v>
          </cell>
          <cell r="E7430" t="str">
            <v>德怡</v>
          </cell>
          <cell r="F7430" t="str">
            <v>包</v>
          </cell>
        </row>
        <row r="7431">
          <cell r="B7431" t="str">
            <v>制服</v>
          </cell>
          <cell r="E7431" t="str">
            <v>公司庫存</v>
          </cell>
          <cell r="F7431" t="str">
            <v>件</v>
          </cell>
        </row>
        <row r="7432">
          <cell r="B7432" t="str">
            <v>廚師服</v>
          </cell>
          <cell r="E7432" t="str">
            <v>公司庫存</v>
          </cell>
          <cell r="F7432" t="str">
            <v>件</v>
          </cell>
        </row>
        <row r="7433">
          <cell r="B7433" t="str">
            <v>5號色素</v>
          </cell>
          <cell r="D7433" t="str">
            <v>罐/300g</v>
          </cell>
          <cell r="E7433" t="str">
            <v>定翔</v>
          </cell>
          <cell r="F7433" t="str">
            <v>罐</v>
          </cell>
        </row>
        <row r="7434">
          <cell r="B7434" t="str">
            <v>紅色色素</v>
          </cell>
          <cell r="E7434" t="str">
            <v>永芳</v>
          </cell>
          <cell r="F7434" t="str">
            <v>包</v>
          </cell>
        </row>
        <row r="7435">
          <cell r="B7435" t="str">
            <v>餐盤</v>
          </cell>
          <cell r="E7435" t="str">
            <v>德怡</v>
          </cell>
          <cell r="F7435" t="str">
            <v>個</v>
          </cell>
        </row>
        <row r="7436">
          <cell r="B7436" t="str">
            <v>耐熱袋4兩</v>
          </cell>
          <cell r="E7436" t="str">
            <v>德怡</v>
          </cell>
          <cell r="F7436" t="str">
            <v>包</v>
          </cell>
        </row>
        <row r="7437">
          <cell r="B7437" t="str">
            <v>蒼蠅紙</v>
          </cell>
          <cell r="E7437" t="str">
            <v>德怡</v>
          </cell>
          <cell r="F7437" t="str">
            <v>張</v>
          </cell>
        </row>
        <row r="7438">
          <cell r="B7438" t="str">
            <v>170杯(3000入</v>
          </cell>
          <cell r="D7438" t="str">
            <v>件</v>
          </cell>
          <cell r="E7438" t="str">
            <v>德怡</v>
          </cell>
          <cell r="F7438" t="str">
            <v>件</v>
          </cell>
        </row>
        <row r="7439">
          <cell r="B7439" t="str">
            <v>紙湯杯520</v>
          </cell>
          <cell r="D7439" t="str">
            <v>50入/條</v>
          </cell>
          <cell r="E7439" t="str">
            <v>德怡</v>
          </cell>
          <cell r="F7439" t="str">
            <v>條</v>
          </cell>
        </row>
        <row r="7440">
          <cell r="B7440" t="str">
            <v>湯杯蓋520</v>
          </cell>
          <cell r="D7440" t="str">
            <v>50入/條</v>
          </cell>
          <cell r="E7440" t="str">
            <v>德怡</v>
          </cell>
          <cell r="F7440" t="str">
            <v>條</v>
          </cell>
        </row>
        <row r="7441">
          <cell r="B7441" t="str">
            <v>湯杯750</v>
          </cell>
          <cell r="D7441" t="str">
            <v>50入/600入件</v>
          </cell>
          <cell r="E7441" t="str">
            <v>德怡</v>
          </cell>
          <cell r="F7441" t="str">
            <v>條</v>
          </cell>
        </row>
        <row r="7442">
          <cell r="B7442" t="str">
            <v>飯匙(白</v>
          </cell>
          <cell r="E7442" t="str">
            <v>長春</v>
          </cell>
          <cell r="F7442" t="str">
            <v>支</v>
          </cell>
        </row>
        <row r="7443">
          <cell r="B7443" t="str">
            <v>除油劑</v>
          </cell>
          <cell r="E7443" t="str">
            <v>德怡</v>
          </cell>
          <cell r="F7443" t="str">
            <v>桶</v>
          </cell>
        </row>
        <row r="7444">
          <cell r="B7444" t="str">
            <v>紅柄湯匙</v>
          </cell>
          <cell r="E7444" t="str">
            <v>長春</v>
          </cell>
          <cell r="F7444" t="str">
            <v>支</v>
          </cell>
        </row>
        <row r="7445">
          <cell r="B7445" t="str">
            <v>傳真紙</v>
          </cell>
          <cell r="E7445" t="str">
            <v>公司庫存</v>
          </cell>
          <cell r="F7445" t="str">
            <v>捲</v>
          </cell>
        </row>
        <row r="7446">
          <cell r="B7446" t="str">
            <v>C142蓋</v>
          </cell>
          <cell r="D7446" t="str">
            <v>600入/件</v>
          </cell>
          <cell r="E7446" t="str">
            <v>德怡</v>
          </cell>
          <cell r="F7446" t="str">
            <v>件</v>
          </cell>
        </row>
        <row r="7447">
          <cell r="B7447" t="str">
            <v>壽司簾</v>
          </cell>
          <cell r="E7447" t="str">
            <v>長春</v>
          </cell>
          <cell r="F7447" t="str">
            <v>個</v>
          </cell>
        </row>
        <row r="7448">
          <cell r="B7448" t="str">
            <v>N叉盤(蛋糕用</v>
          </cell>
          <cell r="E7448" t="str">
            <v>生楓</v>
          </cell>
          <cell r="F7448" t="str">
            <v>份</v>
          </cell>
        </row>
        <row r="7449">
          <cell r="B7449" t="str">
            <v>水果叉(木</v>
          </cell>
          <cell r="D7449" t="str">
            <v>約70入</v>
          </cell>
          <cell r="E7449" t="str">
            <v>德怡</v>
          </cell>
          <cell r="F7449" t="str">
            <v>包</v>
          </cell>
        </row>
        <row r="7450">
          <cell r="B7450" t="str">
            <v>水果刀</v>
          </cell>
          <cell r="E7450" t="str">
            <v>長春</v>
          </cell>
          <cell r="F7450" t="str">
            <v>支</v>
          </cell>
        </row>
        <row r="7451">
          <cell r="B7451" t="str">
            <v>洋蔥袋</v>
          </cell>
          <cell r="C7451" t="str">
            <v>荃珍農產行</v>
          </cell>
          <cell r="E7451" t="str">
            <v>荃珍</v>
          </cell>
          <cell r="F7451" t="str">
            <v>個</v>
          </cell>
        </row>
        <row r="7452">
          <cell r="B7452" t="str">
            <v>洋蔥袋</v>
          </cell>
          <cell r="E7452" t="str">
            <v>公司庫存</v>
          </cell>
          <cell r="F7452" t="str">
            <v>個</v>
          </cell>
        </row>
        <row r="7453">
          <cell r="B7453" t="str">
            <v>圓盤6吋</v>
          </cell>
          <cell r="E7453" t="str">
            <v>德怡</v>
          </cell>
          <cell r="F7453" t="str">
            <v>個</v>
          </cell>
        </row>
        <row r="7454">
          <cell r="B7454" t="str">
            <v>圓盤7吋</v>
          </cell>
          <cell r="E7454" t="str">
            <v>德怡</v>
          </cell>
          <cell r="F7454" t="str">
            <v>個</v>
          </cell>
        </row>
        <row r="7455">
          <cell r="B7455" t="str">
            <v>圓盤10吋</v>
          </cell>
          <cell r="E7455" t="str">
            <v>德怡</v>
          </cell>
          <cell r="F7455" t="str">
            <v>個</v>
          </cell>
        </row>
        <row r="7456">
          <cell r="B7456" t="str">
            <v>開罐器</v>
          </cell>
          <cell r="E7456" t="str">
            <v>長春</v>
          </cell>
          <cell r="F7456" t="str">
            <v>支</v>
          </cell>
        </row>
        <row r="7457">
          <cell r="B7457" t="str">
            <v>馬桶刷</v>
          </cell>
          <cell r="E7457" t="str">
            <v>長春</v>
          </cell>
          <cell r="F7457" t="str">
            <v>支</v>
          </cell>
        </row>
        <row r="7458">
          <cell r="B7458" t="str">
            <v>鐵絲網(細</v>
          </cell>
          <cell r="E7458" t="str">
            <v>長春</v>
          </cell>
          <cell r="F7458" t="str">
            <v>尺</v>
          </cell>
        </row>
        <row r="7459">
          <cell r="B7459" t="str">
            <v>白鐵麵撈</v>
          </cell>
          <cell r="E7459" t="str">
            <v>長春</v>
          </cell>
          <cell r="F7459" t="str">
            <v>支</v>
          </cell>
        </row>
        <row r="7460">
          <cell r="B7460" t="str">
            <v>垃圾桶(大</v>
          </cell>
          <cell r="E7460" t="str">
            <v>長春</v>
          </cell>
          <cell r="F7460" t="str">
            <v>個</v>
          </cell>
        </row>
        <row r="7461">
          <cell r="B7461" t="str">
            <v>紅色水桶</v>
          </cell>
          <cell r="E7461" t="str">
            <v>長春</v>
          </cell>
          <cell r="F7461" t="str">
            <v>個</v>
          </cell>
        </row>
        <row r="7462">
          <cell r="B7462" t="str">
            <v>萬年桶46L</v>
          </cell>
          <cell r="E7462" t="str">
            <v>長春</v>
          </cell>
          <cell r="F7462" t="str">
            <v>個</v>
          </cell>
        </row>
        <row r="7463">
          <cell r="B7463" t="str">
            <v>鐵水桶</v>
          </cell>
          <cell r="E7463" t="str">
            <v>長春</v>
          </cell>
          <cell r="F7463" t="str">
            <v>個</v>
          </cell>
        </row>
        <row r="7464">
          <cell r="B7464" t="str">
            <v>刨刀</v>
          </cell>
          <cell r="E7464" t="str">
            <v>長春</v>
          </cell>
          <cell r="F7464" t="str">
            <v>支</v>
          </cell>
        </row>
        <row r="7465">
          <cell r="B7465" t="str">
            <v>水管</v>
          </cell>
          <cell r="E7465" t="str">
            <v>長春</v>
          </cell>
          <cell r="F7465" t="str">
            <v>捆</v>
          </cell>
        </row>
        <row r="7466">
          <cell r="B7466" t="str">
            <v>食材一批</v>
          </cell>
          <cell r="E7466" t="str">
            <v>公司庫存</v>
          </cell>
          <cell r="F7466" t="str">
            <v>個</v>
          </cell>
        </row>
        <row r="7467">
          <cell r="B7467" t="str">
            <v>白色制服(短袖</v>
          </cell>
          <cell r="E7467" t="str">
            <v>公司庫存</v>
          </cell>
          <cell r="F7467" t="str">
            <v>件</v>
          </cell>
        </row>
        <row r="7468">
          <cell r="B7468" t="str">
            <v>氣壓式噴槍</v>
          </cell>
          <cell r="E7468" t="str">
            <v>長春</v>
          </cell>
          <cell r="F7468" t="str">
            <v>個</v>
          </cell>
        </row>
        <row r="7469">
          <cell r="B7469" t="str">
            <v>炒菜木棍3尺</v>
          </cell>
          <cell r="E7469" t="str">
            <v>長春</v>
          </cell>
          <cell r="F7469" t="str">
            <v>支</v>
          </cell>
        </row>
        <row r="7470">
          <cell r="B7470" t="str">
            <v>菜撈1尺(短</v>
          </cell>
          <cell r="E7470" t="str">
            <v>長春</v>
          </cell>
          <cell r="F7470" t="str">
            <v>支</v>
          </cell>
        </row>
        <row r="7471">
          <cell r="B7471" t="str">
            <v>飯匙(白鐵</v>
          </cell>
          <cell r="E7471" t="str">
            <v>長春</v>
          </cell>
          <cell r="F7471" t="str">
            <v>支</v>
          </cell>
        </row>
        <row r="7472">
          <cell r="B7472" t="str">
            <v>防水圍裙(白</v>
          </cell>
          <cell r="E7472" t="str">
            <v>長春</v>
          </cell>
          <cell r="F7472" t="str">
            <v>件</v>
          </cell>
        </row>
        <row r="7473">
          <cell r="B7473" t="str">
            <v>塑膠盤</v>
          </cell>
          <cell r="E7473" t="str">
            <v>德怡</v>
          </cell>
          <cell r="F7473" t="str">
            <v>個</v>
          </cell>
        </row>
        <row r="7474">
          <cell r="B7474" t="str">
            <v>塑膠砧板(大</v>
          </cell>
          <cell r="E7474" t="str">
            <v>長春</v>
          </cell>
          <cell r="F7474" t="str">
            <v>個</v>
          </cell>
        </row>
        <row r="7475">
          <cell r="B7475" t="str">
            <v>小圓盤</v>
          </cell>
          <cell r="E7475" t="str">
            <v>德怡</v>
          </cell>
          <cell r="F7475" t="str">
            <v>個</v>
          </cell>
        </row>
        <row r="7476">
          <cell r="B7476" t="str">
            <v>塑膠桶</v>
          </cell>
          <cell r="E7476" t="str">
            <v>長春</v>
          </cell>
          <cell r="F7476" t="str">
            <v>個</v>
          </cell>
        </row>
        <row r="7477">
          <cell r="B7477" t="str">
            <v>拖把(圓</v>
          </cell>
          <cell r="E7477" t="str">
            <v>長春</v>
          </cell>
          <cell r="F7477" t="str">
            <v>支</v>
          </cell>
        </row>
        <row r="7478">
          <cell r="B7478" t="str">
            <v>拖把(扁</v>
          </cell>
          <cell r="E7478" t="str">
            <v>長春</v>
          </cell>
          <cell r="F7478" t="str">
            <v>支</v>
          </cell>
        </row>
        <row r="7479">
          <cell r="B7479" t="str">
            <v>透明桌墊</v>
          </cell>
          <cell r="E7479" t="str">
            <v>長春</v>
          </cell>
          <cell r="F7479" t="str">
            <v>個</v>
          </cell>
        </row>
        <row r="7480">
          <cell r="B7480" t="str">
            <v>防滑墊</v>
          </cell>
          <cell r="E7480" t="str">
            <v>長春</v>
          </cell>
          <cell r="F7480" t="str">
            <v>片</v>
          </cell>
        </row>
        <row r="7481">
          <cell r="B7481" t="str">
            <v>透明桌墊75*182</v>
          </cell>
          <cell r="D7481" t="str">
            <v>75CM*182CM</v>
          </cell>
          <cell r="E7481" t="str">
            <v>長春</v>
          </cell>
          <cell r="F7481" t="str">
            <v>個</v>
          </cell>
        </row>
        <row r="7482">
          <cell r="B7482" t="str">
            <v>透明桌墊60*182</v>
          </cell>
          <cell r="D7482" t="str">
            <v>60CM*182CM</v>
          </cell>
          <cell r="E7482" t="str">
            <v>長春</v>
          </cell>
          <cell r="F7482" t="str">
            <v>個</v>
          </cell>
        </row>
        <row r="7483">
          <cell r="B7483" t="str">
            <v>菜刀(骨刀</v>
          </cell>
          <cell r="E7483" t="str">
            <v>長春</v>
          </cell>
          <cell r="F7483" t="str">
            <v>把</v>
          </cell>
        </row>
        <row r="7484">
          <cell r="B7484" t="str">
            <v>菜刀(片刀</v>
          </cell>
          <cell r="E7484" t="str">
            <v>長春</v>
          </cell>
          <cell r="F7484" t="str">
            <v>把</v>
          </cell>
        </row>
        <row r="7485">
          <cell r="B7485" t="str">
            <v>西瓜刀</v>
          </cell>
          <cell r="E7485" t="str">
            <v>長春</v>
          </cell>
          <cell r="F7485" t="str">
            <v>把</v>
          </cell>
        </row>
        <row r="7486">
          <cell r="B7486" t="str">
            <v>菜刀架</v>
          </cell>
          <cell r="E7486" t="str">
            <v>長春</v>
          </cell>
          <cell r="F7486" t="str">
            <v>個</v>
          </cell>
        </row>
        <row r="7487">
          <cell r="B7487" t="str">
            <v>釘子</v>
          </cell>
          <cell r="E7487" t="str">
            <v>長春</v>
          </cell>
          <cell r="F7487" t="str">
            <v>支</v>
          </cell>
        </row>
        <row r="7488">
          <cell r="B7488" t="str">
            <v>吸管</v>
          </cell>
          <cell r="E7488" t="str">
            <v>德怡</v>
          </cell>
          <cell r="F7488" t="str">
            <v>包</v>
          </cell>
        </row>
        <row r="7489">
          <cell r="B7489" t="str">
            <v>不鏽鋼盆1尺8</v>
          </cell>
          <cell r="E7489" t="str">
            <v>長春</v>
          </cell>
          <cell r="F7489" t="str">
            <v>個</v>
          </cell>
        </row>
        <row r="7490">
          <cell r="B7490" t="str">
            <v>不鏽鋼漏盆尺8</v>
          </cell>
          <cell r="E7490" t="str">
            <v>長春</v>
          </cell>
          <cell r="F7490" t="str">
            <v>個</v>
          </cell>
        </row>
        <row r="7491">
          <cell r="B7491" t="str">
            <v>N泡打粉</v>
          </cell>
          <cell r="E7491" t="str">
            <v>生楓</v>
          </cell>
          <cell r="F7491" t="str">
            <v>KG</v>
          </cell>
        </row>
        <row r="7492">
          <cell r="B7492" t="str">
            <v>香草粉</v>
          </cell>
          <cell r="E7492" t="str">
            <v>現購王哥</v>
          </cell>
          <cell r="F7492" t="str">
            <v>罐</v>
          </cell>
        </row>
        <row r="7493">
          <cell r="B7493" t="str">
            <v>飯內</v>
          </cell>
          <cell r="E7493" t="str">
            <v>長春</v>
          </cell>
          <cell r="F7493" t="str">
            <v>支</v>
          </cell>
        </row>
        <row r="7494">
          <cell r="B7494" t="str">
            <v>保溫袋</v>
          </cell>
          <cell r="E7494" t="str">
            <v>現購</v>
          </cell>
          <cell r="F7494" t="str">
            <v>個</v>
          </cell>
        </row>
        <row r="7495">
          <cell r="B7495" t="str">
            <v>免洗湯匙</v>
          </cell>
          <cell r="D7495" t="str">
            <v>250入/包</v>
          </cell>
          <cell r="E7495" t="str">
            <v>德怡</v>
          </cell>
          <cell r="F7495" t="str">
            <v>包</v>
          </cell>
        </row>
        <row r="7496">
          <cell r="B7496" t="str">
            <v>免洗湯匙單包裝</v>
          </cell>
          <cell r="D7496" t="str">
            <v>約200支</v>
          </cell>
          <cell r="E7496" t="str">
            <v>德怡</v>
          </cell>
          <cell r="F7496" t="str">
            <v>袋</v>
          </cell>
        </row>
        <row r="7497">
          <cell r="B7497" t="str">
            <v>黑垃圾袋30K</v>
          </cell>
          <cell r="D7497" t="str">
            <v>30K</v>
          </cell>
          <cell r="E7497" t="str">
            <v>德怡</v>
          </cell>
          <cell r="F7497" t="str">
            <v>件</v>
          </cell>
        </row>
        <row r="7498">
          <cell r="B7498" t="str">
            <v>桶袋</v>
          </cell>
          <cell r="D7498" t="str">
            <v>30K/件</v>
          </cell>
          <cell r="E7498" t="str">
            <v>德怡</v>
          </cell>
          <cell r="F7498" t="str">
            <v>KG</v>
          </cell>
        </row>
        <row r="7499">
          <cell r="B7499" t="str">
            <v>黑垃圾袋50斤</v>
          </cell>
          <cell r="D7499" t="str">
            <v>4個/支</v>
          </cell>
          <cell r="E7499" t="str">
            <v>德怡</v>
          </cell>
          <cell r="F7499" t="str">
            <v>支</v>
          </cell>
        </row>
        <row r="7500">
          <cell r="B7500" t="str">
            <v>瓦斯罐</v>
          </cell>
          <cell r="D7500" t="str">
            <v>410CC/罐</v>
          </cell>
          <cell r="E7500" t="str">
            <v>德怡</v>
          </cell>
          <cell r="F7500" t="str">
            <v>罐</v>
          </cell>
        </row>
        <row r="7501">
          <cell r="B7501" t="str">
            <v>面紙盒</v>
          </cell>
          <cell r="E7501" t="str">
            <v>長春</v>
          </cell>
          <cell r="F7501" t="str">
            <v>個</v>
          </cell>
        </row>
        <row r="7502">
          <cell r="B7502" t="str">
            <v>水槽栓</v>
          </cell>
          <cell r="E7502" t="str">
            <v>長春</v>
          </cell>
          <cell r="F7502" t="str">
            <v>個</v>
          </cell>
        </row>
        <row r="7503">
          <cell r="B7503" t="str">
            <v>康乃馨塑膠手套</v>
          </cell>
          <cell r="D7503" t="str">
            <v>8.5號</v>
          </cell>
          <cell r="E7503" t="str">
            <v>德怡</v>
          </cell>
          <cell r="F7503" t="str">
            <v>打</v>
          </cell>
        </row>
        <row r="7504">
          <cell r="B7504" t="str">
            <v>棉紗口罩36入</v>
          </cell>
          <cell r="D7504" t="str">
            <v>松裕</v>
          </cell>
          <cell r="E7504" t="str">
            <v>現購王哥</v>
          </cell>
          <cell r="F7504" t="str">
            <v>盒</v>
          </cell>
        </row>
        <row r="7505">
          <cell r="B7505" t="str">
            <v>早餐</v>
          </cell>
          <cell r="E7505" t="str">
            <v>現購</v>
          </cell>
          <cell r="F7505" t="str">
            <v>批</v>
          </cell>
        </row>
        <row r="7506">
          <cell r="B7506" t="str">
            <v>魔術靈(補充罐</v>
          </cell>
          <cell r="D7506" t="str">
            <v>500ML;廚房用</v>
          </cell>
          <cell r="E7506" t="str">
            <v>現購王哥</v>
          </cell>
          <cell r="F7506" t="str">
            <v>瓶</v>
          </cell>
        </row>
        <row r="7507">
          <cell r="B7507" t="str">
            <v>魔術靈(附噴嘴</v>
          </cell>
          <cell r="D7507" t="str">
            <v>500ML;廚房用</v>
          </cell>
          <cell r="E7507" t="str">
            <v>現購王哥</v>
          </cell>
          <cell r="F7507" t="str">
            <v>瓶</v>
          </cell>
        </row>
        <row r="7508">
          <cell r="B7508" t="str">
            <v>餐巾紙(白色</v>
          </cell>
          <cell r="D7508" t="str">
            <v>48包/箱</v>
          </cell>
          <cell r="E7508" t="str">
            <v>德怡</v>
          </cell>
          <cell r="F7508" t="str">
            <v>包</v>
          </cell>
        </row>
        <row r="7509">
          <cell r="B7509" t="str">
            <v>雨衣(達新牌</v>
          </cell>
          <cell r="E7509" t="str">
            <v>現購王哥</v>
          </cell>
          <cell r="F7509" t="str">
            <v>件</v>
          </cell>
        </row>
        <row r="7510">
          <cell r="B7510" t="str">
            <v>鋁盆1尺6(有孔</v>
          </cell>
          <cell r="E7510" t="str">
            <v>長春</v>
          </cell>
          <cell r="F7510" t="str">
            <v>個</v>
          </cell>
        </row>
        <row r="7511">
          <cell r="B7511" t="str">
            <v>鋁盆1尺8</v>
          </cell>
          <cell r="E7511" t="str">
            <v>長春</v>
          </cell>
          <cell r="F7511" t="str">
            <v>個</v>
          </cell>
        </row>
        <row r="7512">
          <cell r="B7512" t="str">
            <v>鋁盆1尺8(有孔</v>
          </cell>
          <cell r="E7512" t="str">
            <v>長春</v>
          </cell>
          <cell r="F7512" t="str">
            <v>個</v>
          </cell>
        </row>
        <row r="7513">
          <cell r="B7513" t="str">
            <v>籠鍋2尺</v>
          </cell>
          <cell r="E7513" t="str">
            <v>長春</v>
          </cell>
          <cell r="F7513" t="str">
            <v>個</v>
          </cell>
        </row>
        <row r="7514">
          <cell r="B7514" t="str">
            <v>蒸籠2尺2</v>
          </cell>
          <cell r="E7514" t="str">
            <v>長春</v>
          </cell>
          <cell r="F7514" t="str">
            <v>個</v>
          </cell>
        </row>
        <row r="7515">
          <cell r="B7515" t="str">
            <v>鋁泊紙(大捲</v>
          </cell>
          <cell r="D7515" t="str">
            <v>22.8M</v>
          </cell>
          <cell r="E7515" t="str">
            <v>德怡</v>
          </cell>
          <cell r="F7515" t="str">
            <v>條</v>
          </cell>
        </row>
        <row r="7516">
          <cell r="B7516" t="str">
            <v>卡好家用手套</v>
          </cell>
          <cell r="D7516" t="str">
            <v>加長660型</v>
          </cell>
          <cell r="E7516" t="str">
            <v>長春</v>
          </cell>
          <cell r="F7516" t="str">
            <v>雙</v>
          </cell>
        </row>
        <row r="7517">
          <cell r="B7517" t="str">
            <v>全柄附勾湯匙</v>
          </cell>
          <cell r="E7517" t="str">
            <v>長春</v>
          </cell>
          <cell r="F7517" t="str">
            <v>支</v>
          </cell>
        </row>
        <row r="7518">
          <cell r="B7518" t="str">
            <v>瀘油網</v>
          </cell>
          <cell r="E7518" t="str">
            <v>長春</v>
          </cell>
          <cell r="F7518" t="str">
            <v>支</v>
          </cell>
        </row>
        <row r="7519">
          <cell r="B7519" t="str">
            <v>膠帶</v>
          </cell>
          <cell r="E7519" t="str">
            <v>德怡</v>
          </cell>
          <cell r="F7519" t="str">
            <v>條</v>
          </cell>
        </row>
        <row r="7520">
          <cell r="B7520" t="str">
            <v>拍打器</v>
          </cell>
          <cell r="E7520" t="str">
            <v>長春</v>
          </cell>
          <cell r="F7520" t="str">
            <v>支</v>
          </cell>
        </row>
        <row r="7521">
          <cell r="B7521" t="str">
            <v>蒸蛋盒</v>
          </cell>
          <cell r="E7521" t="str">
            <v>德怡</v>
          </cell>
          <cell r="F7521" t="str">
            <v>件</v>
          </cell>
        </row>
        <row r="7522">
          <cell r="B7522" t="str">
            <v>不銹鋼漏盆</v>
          </cell>
          <cell r="E7522" t="str">
            <v>長春</v>
          </cell>
          <cell r="F7522" t="str">
            <v>個</v>
          </cell>
        </row>
        <row r="7523">
          <cell r="B7523" t="str">
            <v>不銹鋼盆</v>
          </cell>
          <cell r="E7523" t="str">
            <v>長春</v>
          </cell>
          <cell r="F7523" t="str">
            <v>個</v>
          </cell>
        </row>
        <row r="7524">
          <cell r="B7524" t="str">
            <v>菜盒</v>
          </cell>
          <cell r="E7524" t="str">
            <v>長春</v>
          </cell>
          <cell r="F7524" t="str">
            <v>個</v>
          </cell>
        </row>
        <row r="7525">
          <cell r="B7525" t="str">
            <v>木炭</v>
          </cell>
          <cell r="E7525" t="str">
            <v>長春</v>
          </cell>
          <cell r="F7525" t="str">
            <v>包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9"/>
    <pageSetUpPr autoPageBreaks="0" fitToPage="1"/>
  </sheetPr>
  <dimension ref="A1:CP74"/>
  <sheetViews>
    <sheetView tabSelected="1" view="pageBreakPreview" zoomScale="55" zoomScaleNormal="55" zoomScaleSheetLayoutView="55" workbookViewId="0">
      <selection activeCell="AU54" sqref="AU54"/>
    </sheetView>
  </sheetViews>
  <sheetFormatPr defaultColWidth="7.875" defaultRowHeight="21"/>
  <cols>
    <col min="1" max="1" width="5.25" style="460" customWidth="1"/>
    <col min="2" max="2" width="5.5" style="460" hidden="1" customWidth="1"/>
    <col min="3" max="3" width="5.5" style="461" hidden="1" customWidth="1"/>
    <col min="4" max="4" width="5.5" style="462" hidden="1" customWidth="1"/>
    <col min="5" max="5" width="5.75" style="463" hidden="1" customWidth="1"/>
    <col min="6" max="6" width="22.5" style="462" customWidth="1"/>
    <col min="7" max="7" width="8.25" style="463" hidden="1" customWidth="1"/>
    <col min="8" max="8" width="13.75" style="462" customWidth="1"/>
    <col min="9" max="9" width="5.5" style="461" customWidth="1"/>
    <col min="10" max="12" width="13.625" style="463" hidden="1" customWidth="1"/>
    <col min="13" max="13" width="13.625" style="463" customWidth="1"/>
    <col min="14" max="14" width="5.25" style="460" customWidth="1"/>
    <col min="15" max="15" width="5.5" style="460" hidden="1" customWidth="1"/>
    <col min="16" max="16" width="5.5" style="461" hidden="1" customWidth="1"/>
    <col min="17" max="17" width="5.5" style="462" hidden="1" customWidth="1"/>
    <col min="18" max="18" width="6.875" style="463" hidden="1" customWidth="1"/>
    <col min="19" max="19" width="22.5" style="462" customWidth="1"/>
    <col min="20" max="20" width="8.25" style="465" hidden="1" customWidth="1"/>
    <col min="21" max="21" width="13.75" style="462" customWidth="1"/>
    <col min="22" max="22" width="5.5" style="461" customWidth="1"/>
    <col min="23" max="25" width="13.625" style="463" hidden="1" customWidth="1"/>
    <col min="26" max="26" width="19.5" style="463" bestFit="1" customWidth="1"/>
    <col min="27" max="27" width="5.25" style="460" customWidth="1"/>
    <col min="28" max="28" width="5.5" style="460" hidden="1" customWidth="1"/>
    <col min="29" max="29" width="5.5" style="461" hidden="1" customWidth="1"/>
    <col min="30" max="30" width="5.5" style="462" hidden="1" customWidth="1"/>
    <col min="31" max="31" width="5.5" style="463" hidden="1" customWidth="1"/>
    <col min="32" max="32" width="22.5" style="462" customWidth="1"/>
    <col min="33" max="33" width="8.25" style="463" hidden="1" customWidth="1"/>
    <col min="34" max="34" width="13.75" style="462" customWidth="1"/>
    <col min="35" max="35" width="5.5" style="461" customWidth="1"/>
    <col min="36" max="38" width="13.625" style="463" hidden="1" customWidth="1"/>
    <col min="39" max="39" width="13.625" style="463" customWidth="1"/>
    <col min="40" max="40" width="5.25" style="460" customWidth="1"/>
    <col min="41" max="41" width="5.5" style="460" hidden="1" customWidth="1"/>
    <col min="42" max="42" width="5.5" style="461" hidden="1" customWidth="1"/>
    <col min="43" max="43" width="5.5" style="462" hidden="1" customWidth="1"/>
    <col min="44" max="44" width="5.5" style="463" hidden="1" customWidth="1"/>
    <col min="45" max="45" width="22.5" style="462" customWidth="1"/>
    <col min="46" max="46" width="8.25" style="463" hidden="1" customWidth="1"/>
    <col min="47" max="47" width="13.75" style="462" customWidth="1"/>
    <col min="48" max="48" width="5.5" style="461" customWidth="1"/>
    <col min="49" max="51" width="13.625" style="463" hidden="1" customWidth="1"/>
    <col min="52" max="52" width="13.625" style="463" customWidth="1"/>
    <col min="53" max="53" width="5.25" style="460" customWidth="1"/>
    <col min="54" max="54" width="5.5" style="460" hidden="1" customWidth="1"/>
    <col min="55" max="55" width="5.5" style="461" hidden="1" customWidth="1"/>
    <col min="56" max="56" width="5.5" style="462" hidden="1" customWidth="1"/>
    <col min="57" max="57" width="5.5" style="463" hidden="1" customWidth="1"/>
    <col min="58" max="58" width="22.5" style="462" customWidth="1"/>
    <col min="59" max="59" width="8.25" style="463" hidden="1" customWidth="1"/>
    <col min="60" max="60" width="13.75" style="462" customWidth="1"/>
    <col min="61" max="61" width="5.5" style="461" customWidth="1"/>
    <col min="62" max="64" width="13.625" style="463" hidden="1" customWidth="1"/>
    <col min="65" max="65" width="13.625" style="463" customWidth="1"/>
    <col min="66" max="66" width="5.25" style="460" hidden="1" customWidth="1"/>
    <col min="67" max="67" width="5.5" style="460" hidden="1" customWidth="1"/>
    <col min="68" max="68" width="5.5" style="461" hidden="1" customWidth="1"/>
    <col min="69" max="69" width="5.5" style="462" hidden="1" customWidth="1"/>
    <col min="70" max="70" width="5.5" style="463" hidden="1" customWidth="1"/>
    <col min="71" max="71" width="20.625" style="462" hidden="1" customWidth="1"/>
    <col min="72" max="72" width="8.25" style="463" hidden="1" customWidth="1"/>
    <col min="73" max="73" width="18.375" style="462" hidden="1" customWidth="1"/>
    <col min="74" max="76" width="5.5" style="461" hidden="1" customWidth="1"/>
    <col min="77" max="80" width="13.625" style="463" hidden="1" customWidth="1"/>
    <col min="81" max="81" width="12.125" style="460" hidden="1" customWidth="1"/>
    <col min="82" max="82" width="34.625" style="460" hidden="1" customWidth="1"/>
    <col min="83" max="83" width="14.25" style="460" hidden="1" customWidth="1"/>
    <col min="84" max="84" width="20.625" style="460" hidden="1" customWidth="1"/>
    <col min="85" max="87" width="8" style="460" hidden="1" customWidth="1"/>
    <col min="88" max="88" width="7.625" style="460" hidden="1" customWidth="1"/>
    <col min="89" max="89" width="30.25" style="466" hidden="1" customWidth="1"/>
    <col min="90" max="90" width="15.125" style="467" hidden="1" customWidth="1"/>
    <col min="91" max="91" width="15.125" style="468" hidden="1" customWidth="1"/>
    <col min="92" max="92" width="8" style="468" hidden="1" customWidth="1"/>
    <col min="93" max="16384" width="7.875" style="14"/>
  </cols>
  <sheetData>
    <row r="1" spans="1:94" ht="25.5">
      <c r="A1" s="567" t="s">
        <v>0</v>
      </c>
      <c r="B1" s="567"/>
      <c r="C1" s="567"/>
      <c r="D1" s="567"/>
      <c r="E1" s="567"/>
      <c r="F1" s="567"/>
      <c r="G1" s="1"/>
      <c r="H1" s="568" t="e">
        <f>(+$I$61+$V$61+$AI$61+$AV$61+$BI$61+$BV$61)/6250</f>
        <v>#REF!</v>
      </c>
      <c r="I1" s="568"/>
      <c r="J1" s="1"/>
      <c r="K1" s="1"/>
      <c r="L1" s="1"/>
      <c r="M1" s="1"/>
      <c r="N1" s="1"/>
      <c r="O1" s="1"/>
      <c r="P1" s="1"/>
      <c r="Q1" s="1"/>
      <c r="R1" s="1"/>
      <c r="S1" s="1"/>
      <c r="T1" s="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3"/>
      <c r="AW1" s="4"/>
      <c r="AX1" s="4"/>
      <c r="AY1" s="4"/>
      <c r="AZ1" s="4"/>
      <c r="BA1" s="5"/>
      <c r="BB1" s="5"/>
      <c r="BC1" s="6"/>
      <c r="BD1" s="7"/>
      <c r="BE1" s="8"/>
      <c r="BF1" s="7"/>
      <c r="BG1" s="8"/>
      <c r="BH1" s="7"/>
      <c r="BI1" s="3"/>
      <c r="BJ1" s="4"/>
      <c r="BK1" s="4"/>
      <c r="BL1" s="4"/>
      <c r="BM1" s="4"/>
      <c r="BN1" s="5"/>
      <c r="BO1" s="5"/>
      <c r="BP1" s="6"/>
      <c r="BQ1" s="7"/>
      <c r="BR1" s="8"/>
      <c r="BS1" s="7"/>
      <c r="BT1" s="8"/>
      <c r="BU1" s="7"/>
      <c r="BV1" s="6"/>
      <c r="BW1" s="6"/>
      <c r="BX1" s="6"/>
      <c r="BY1" s="8"/>
      <c r="BZ1" s="8"/>
      <c r="CA1" s="8"/>
      <c r="CB1" s="4"/>
      <c r="CC1" s="9"/>
      <c r="CD1" s="9"/>
      <c r="CE1" s="5"/>
      <c r="CF1" s="5"/>
      <c r="CG1" s="5"/>
      <c r="CH1" s="5"/>
      <c r="CI1" s="5"/>
      <c r="CJ1" s="5"/>
      <c r="CK1" s="10"/>
      <c r="CL1" s="9"/>
      <c r="CM1" s="11"/>
      <c r="CN1" s="12" t="s">
        <v>1</v>
      </c>
      <c r="CO1" s="13" t="s">
        <v>2</v>
      </c>
      <c r="CP1" s="13" t="s">
        <v>3</v>
      </c>
    </row>
    <row r="2" spans="1:94">
      <c r="A2" s="567" t="s">
        <v>4</v>
      </c>
      <c r="B2" s="567"/>
      <c r="C2" s="567"/>
      <c r="D2" s="567"/>
      <c r="E2" s="567"/>
      <c r="F2" s="567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2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3"/>
      <c r="AW2" s="4"/>
      <c r="AX2" s="4"/>
      <c r="AY2" s="4"/>
      <c r="AZ2" s="4"/>
      <c r="BA2" s="5"/>
      <c r="BB2" s="5"/>
      <c r="BC2" s="6"/>
      <c r="BD2" s="7"/>
      <c r="BE2" s="8"/>
      <c r="BF2" s="7"/>
      <c r="BG2" s="8"/>
      <c r="BH2" s="7"/>
      <c r="BI2" s="3"/>
      <c r="BJ2" s="4"/>
      <c r="BK2" s="4"/>
      <c r="BL2" s="4"/>
      <c r="BM2" s="4"/>
      <c r="BN2" s="5"/>
      <c r="BO2" s="5"/>
      <c r="BP2" s="6"/>
      <c r="BQ2" s="7"/>
      <c r="BR2" s="8"/>
      <c r="BS2" s="7"/>
      <c r="BT2" s="8"/>
      <c r="BU2" s="7"/>
      <c r="BV2" s="3"/>
      <c r="BW2" s="3"/>
      <c r="BX2" s="3"/>
      <c r="BY2" s="4"/>
      <c r="BZ2" s="4"/>
      <c r="CA2" s="4"/>
      <c r="CB2" s="4"/>
      <c r="CC2" s="9"/>
      <c r="CD2" s="9"/>
      <c r="CE2" s="5"/>
      <c r="CF2" s="5"/>
      <c r="CG2" s="5"/>
      <c r="CH2" s="5"/>
      <c r="CI2" s="5"/>
      <c r="CJ2" s="5"/>
      <c r="CK2" s="10"/>
      <c r="CL2" s="9"/>
      <c r="CM2" s="15"/>
      <c r="CN2" s="16"/>
    </row>
    <row r="3" spans="1:94" ht="33" thickBot="1">
      <c r="A3" s="569" t="s">
        <v>5</v>
      </c>
      <c r="B3" s="569"/>
      <c r="C3" s="569"/>
      <c r="D3" s="569"/>
      <c r="E3" s="569"/>
      <c r="F3" s="569"/>
      <c r="G3" s="570">
        <v>15</v>
      </c>
      <c r="H3" s="570"/>
      <c r="I3" s="570"/>
      <c r="J3" s="570"/>
      <c r="K3" s="570"/>
      <c r="L3" s="570"/>
      <c r="M3" s="570"/>
      <c r="N3" s="570"/>
      <c r="O3" s="570"/>
      <c r="P3" s="570"/>
      <c r="Q3" s="570"/>
      <c r="R3" s="570"/>
      <c r="S3" s="570"/>
      <c r="T3" s="570"/>
      <c r="U3" s="570"/>
      <c r="V3" s="570"/>
      <c r="W3" s="570"/>
      <c r="X3" s="570"/>
      <c r="Y3" s="570"/>
      <c r="Z3" s="570"/>
      <c r="AA3" s="570"/>
      <c r="AB3" s="570"/>
      <c r="AC3" s="570"/>
      <c r="AD3" s="570"/>
      <c r="AE3" s="570"/>
      <c r="AF3" s="570"/>
      <c r="AG3" s="570"/>
      <c r="AH3" s="570"/>
      <c r="AI3" s="570"/>
      <c r="AJ3" s="570"/>
      <c r="AK3" s="570"/>
      <c r="AL3" s="570"/>
      <c r="AM3" s="570"/>
      <c r="AN3" s="570"/>
      <c r="AO3" s="570"/>
      <c r="AP3" s="570"/>
      <c r="AQ3" s="570"/>
      <c r="AR3" s="570"/>
      <c r="AS3" s="570"/>
      <c r="AT3" s="570"/>
      <c r="AU3" s="570"/>
      <c r="AV3" s="570"/>
      <c r="AW3" s="570"/>
      <c r="AX3" s="570"/>
      <c r="AY3" s="570"/>
      <c r="AZ3" s="570"/>
      <c r="BA3" s="570"/>
      <c r="BB3" s="570"/>
      <c r="BC3" s="570"/>
      <c r="BD3" s="570"/>
      <c r="BE3" s="570"/>
      <c r="BF3" s="570"/>
      <c r="BG3" s="570"/>
      <c r="BH3" s="570"/>
      <c r="BI3" s="570"/>
      <c r="BJ3" s="570"/>
      <c r="BK3" s="570"/>
      <c r="BL3" s="570"/>
      <c r="BM3" s="570"/>
      <c r="BN3" s="570"/>
      <c r="BO3" s="570"/>
      <c r="BP3" s="570"/>
      <c r="BQ3" s="570"/>
      <c r="BR3" s="570"/>
      <c r="BS3" s="570"/>
      <c r="BT3" s="570"/>
      <c r="BU3" s="570"/>
      <c r="BV3" s="570"/>
      <c r="BW3" s="570"/>
      <c r="BX3" s="570"/>
      <c r="BY3" s="570"/>
      <c r="BZ3" s="570"/>
      <c r="CA3" s="570"/>
      <c r="CB3" s="570"/>
      <c r="CC3" s="570"/>
      <c r="CD3" s="570"/>
      <c r="CE3" s="570"/>
      <c r="CF3" s="570"/>
      <c r="CG3" s="570"/>
      <c r="CH3" s="570"/>
      <c r="CI3" s="570"/>
      <c r="CJ3" s="570"/>
      <c r="CK3" s="570"/>
      <c r="CL3" s="570"/>
      <c r="CM3" s="570"/>
      <c r="CN3" s="570"/>
    </row>
    <row r="4" spans="1:94" s="32" customFormat="1" ht="24.75" customHeight="1">
      <c r="A4" s="562" t="s">
        <v>6</v>
      </c>
      <c r="B4" s="552" t="s">
        <v>7</v>
      </c>
      <c r="C4" s="552" t="s">
        <v>8</v>
      </c>
      <c r="D4" s="571">
        <v>45628</v>
      </c>
      <c r="E4" s="572"/>
      <c r="F4" s="572"/>
      <c r="G4" s="572"/>
      <c r="H4" s="572"/>
      <c r="I4" s="572"/>
      <c r="J4" s="17"/>
      <c r="K4" s="17"/>
      <c r="L4" s="17"/>
      <c r="M4" s="18"/>
      <c r="N4" s="496" t="s">
        <v>9</v>
      </c>
      <c r="O4" s="552" t="s">
        <v>7</v>
      </c>
      <c r="P4" s="552" t="s">
        <v>8</v>
      </c>
      <c r="Q4" s="565">
        <f>D4+1</f>
        <v>45629</v>
      </c>
      <c r="R4" s="566"/>
      <c r="S4" s="566"/>
      <c r="T4" s="566"/>
      <c r="U4" s="566"/>
      <c r="V4" s="566"/>
      <c r="W4" s="19"/>
      <c r="X4" s="19"/>
      <c r="Y4" s="19"/>
      <c r="Z4" s="20"/>
      <c r="AA4" s="496" t="str">
        <f>AA9</f>
        <v>八寶肉醬麵</v>
      </c>
      <c r="AB4" s="552" t="s">
        <v>7</v>
      </c>
      <c r="AC4" s="552" t="s">
        <v>8</v>
      </c>
      <c r="AD4" s="560">
        <f>Q4+1</f>
        <v>45630</v>
      </c>
      <c r="AE4" s="561"/>
      <c r="AF4" s="561"/>
      <c r="AG4" s="561"/>
      <c r="AH4" s="561"/>
      <c r="AI4" s="561"/>
      <c r="AJ4" s="21"/>
      <c r="AK4" s="21"/>
      <c r="AL4" s="21"/>
      <c r="AM4" s="22"/>
      <c r="AN4" s="562" t="s">
        <v>6</v>
      </c>
      <c r="AO4" s="552" t="s">
        <v>7</v>
      </c>
      <c r="AP4" s="552" t="s">
        <v>8</v>
      </c>
      <c r="AQ4" s="563">
        <f>AD4+1</f>
        <v>45631</v>
      </c>
      <c r="AR4" s="564"/>
      <c r="AS4" s="564"/>
      <c r="AT4" s="564"/>
      <c r="AU4" s="564"/>
      <c r="AV4" s="564"/>
      <c r="AW4" s="23"/>
      <c r="AX4" s="23"/>
      <c r="AY4" s="23"/>
      <c r="AZ4" s="24"/>
      <c r="BA4" s="562" t="s">
        <v>6</v>
      </c>
      <c r="BB4" s="552" t="s">
        <v>7</v>
      </c>
      <c r="BC4" s="552" t="s">
        <v>8</v>
      </c>
      <c r="BD4" s="556">
        <f>AQ4+1</f>
        <v>45632</v>
      </c>
      <c r="BE4" s="557"/>
      <c r="BF4" s="557"/>
      <c r="BG4" s="557"/>
      <c r="BH4" s="557"/>
      <c r="BI4" s="558"/>
      <c r="BJ4" s="25"/>
      <c r="BK4" s="25"/>
      <c r="BL4" s="25"/>
      <c r="BM4" s="26"/>
      <c r="BN4" s="505"/>
      <c r="BO4" s="552" t="s">
        <v>7</v>
      </c>
      <c r="BP4" s="552" t="s">
        <v>8</v>
      </c>
      <c r="BQ4" s="542">
        <f>BD4+1</f>
        <v>45633</v>
      </c>
      <c r="BR4" s="543"/>
      <c r="BS4" s="543"/>
      <c r="BT4" s="543"/>
      <c r="BU4" s="543"/>
      <c r="BV4" s="544"/>
      <c r="BW4" s="27"/>
      <c r="BX4" s="27"/>
      <c r="BY4" s="27"/>
      <c r="BZ4" s="27"/>
      <c r="CA4" s="27"/>
      <c r="CB4" s="28"/>
      <c r="CC4" s="545" t="s">
        <v>10</v>
      </c>
      <c r="CD4" s="546"/>
      <c r="CE4" s="547">
        <f>Q4</f>
        <v>45629</v>
      </c>
      <c r="CF4" s="548"/>
      <c r="CG4" s="548"/>
      <c r="CH4" s="549"/>
      <c r="CI4" s="29"/>
      <c r="CJ4" s="29"/>
      <c r="CK4" s="30"/>
      <c r="CL4" s="30"/>
      <c r="CM4" s="30"/>
      <c r="CN4" s="31"/>
    </row>
    <row r="5" spans="1:94" s="32" customFormat="1" ht="24.75">
      <c r="A5" s="497"/>
      <c r="B5" s="553"/>
      <c r="C5" s="553"/>
      <c r="D5" s="534" t="s">
        <v>11</v>
      </c>
      <c r="E5" s="535"/>
      <c r="F5" s="535"/>
      <c r="G5" s="536"/>
      <c r="H5" s="550">
        <v>1387</v>
      </c>
      <c r="I5" s="551"/>
      <c r="J5" s="34"/>
      <c r="K5" s="34"/>
      <c r="L5" s="34"/>
      <c r="M5" s="35"/>
      <c r="N5" s="497"/>
      <c r="O5" s="553"/>
      <c r="P5" s="553"/>
      <c r="Q5" s="534" t="s">
        <v>11</v>
      </c>
      <c r="R5" s="535"/>
      <c r="S5" s="535"/>
      <c r="T5" s="536"/>
      <c r="U5" s="550">
        <f>H5</f>
        <v>1387</v>
      </c>
      <c r="V5" s="551"/>
      <c r="W5" s="34"/>
      <c r="X5" s="34"/>
      <c r="Y5" s="34"/>
      <c r="Z5" s="35"/>
      <c r="AA5" s="497"/>
      <c r="AB5" s="553"/>
      <c r="AC5" s="553"/>
      <c r="AD5" s="534" t="s">
        <v>11</v>
      </c>
      <c r="AE5" s="535"/>
      <c r="AF5" s="535"/>
      <c r="AG5" s="536"/>
      <c r="AH5" s="550">
        <f>H5</f>
        <v>1387</v>
      </c>
      <c r="AI5" s="551"/>
      <c r="AJ5" s="34"/>
      <c r="AK5" s="34"/>
      <c r="AL5" s="34"/>
      <c r="AM5" s="35"/>
      <c r="AN5" s="497"/>
      <c r="AO5" s="553"/>
      <c r="AP5" s="553"/>
      <c r="AQ5" s="534" t="s">
        <v>11</v>
      </c>
      <c r="AR5" s="535"/>
      <c r="AS5" s="535"/>
      <c r="AT5" s="536"/>
      <c r="AU5" s="550">
        <f>AH5</f>
        <v>1387</v>
      </c>
      <c r="AV5" s="551"/>
      <c r="AW5" s="34"/>
      <c r="AX5" s="34"/>
      <c r="AY5" s="34"/>
      <c r="AZ5" s="35"/>
      <c r="BA5" s="497"/>
      <c r="BB5" s="553"/>
      <c r="BC5" s="553"/>
      <c r="BD5" s="534" t="s">
        <v>11</v>
      </c>
      <c r="BE5" s="535"/>
      <c r="BF5" s="535"/>
      <c r="BG5" s="536"/>
      <c r="BH5" s="550">
        <f>AU5</f>
        <v>1387</v>
      </c>
      <c r="BI5" s="559"/>
      <c r="BJ5" s="33"/>
      <c r="BK5" s="33"/>
      <c r="BL5" s="34"/>
      <c r="BM5" s="35"/>
      <c r="BN5" s="506"/>
      <c r="BO5" s="553"/>
      <c r="BP5" s="553"/>
      <c r="BQ5" s="534" t="s">
        <v>11</v>
      </c>
      <c r="BR5" s="535"/>
      <c r="BS5" s="535"/>
      <c r="BT5" s="536"/>
      <c r="BU5" s="37">
        <f>BH5</f>
        <v>1387</v>
      </c>
      <c r="BV5" s="35"/>
      <c r="BW5" s="36"/>
      <c r="BX5" s="36"/>
      <c r="BY5" s="33"/>
      <c r="BZ5" s="33"/>
      <c r="CA5" s="34"/>
      <c r="CB5" s="35"/>
      <c r="CC5" s="537" t="s">
        <v>12</v>
      </c>
      <c r="CD5" s="538"/>
      <c r="CE5" s="538"/>
      <c r="CF5" s="538"/>
      <c r="CG5" s="538"/>
      <c r="CH5" s="539"/>
      <c r="CI5" s="38"/>
      <c r="CJ5" s="38"/>
      <c r="CK5" s="39"/>
      <c r="CL5" s="39"/>
      <c r="CM5" s="34"/>
      <c r="CN5" s="35"/>
    </row>
    <row r="6" spans="1:94" s="32" customFormat="1" ht="24.75">
      <c r="A6" s="497"/>
      <c r="B6" s="553"/>
      <c r="C6" s="555"/>
      <c r="D6" s="40" t="s">
        <v>13</v>
      </c>
      <c r="E6" s="40" t="s">
        <v>14</v>
      </c>
      <c r="F6" s="41" t="s">
        <v>15</v>
      </c>
      <c r="G6" s="41" t="s">
        <v>16</v>
      </c>
      <c r="H6" s="41" t="s">
        <v>17</v>
      </c>
      <c r="I6" s="41" t="s">
        <v>18</v>
      </c>
      <c r="J6" s="42" t="s">
        <v>21</v>
      </c>
      <c r="K6" s="42" t="s">
        <v>22</v>
      </c>
      <c r="L6" s="42" t="s">
        <v>23</v>
      </c>
      <c r="M6" s="43" t="s">
        <v>24</v>
      </c>
      <c r="N6" s="497"/>
      <c r="O6" s="553"/>
      <c r="P6" s="555"/>
      <c r="Q6" s="40" t="s">
        <v>13</v>
      </c>
      <c r="R6" s="40" t="s">
        <v>14</v>
      </c>
      <c r="S6" s="41" t="s">
        <v>15</v>
      </c>
      <c r="T6" s="41" t="s">
        <v>16</v>
      </c>
      <c r="U6" s="41" t="s">
        <v>17</v>
      </c>
      <c r="V6" s="41" t="s">
        <v>18</v>
      </c>
      <c r="W6" s="42" t="s">
        <v>21</v>
      </c>
      <c r="X6" s="42" t="s">
        <v>22</v>
      </c>
      <c r="Y6" s="42" t="s">
        <v>23</v>
      </c>
      <c r="Z6" s="43" t="s">
        <v>24</v>
      </c>
      <c r="AA6" s="497"/>
      <c r="AB6" s="553"/>
      <c r="AC6" s="555"/>
      <c r="AD6" s="40" t="s">
        <v>13</v>
      </c>
      <c r="AE6" s="40" t="s">
        <v>14</v>
      </c>
      <c r="AF6" s="41" t="s">
        <v>15</v>
      </c>
      <c r="AG6" s="41" t="s">
        <v>16</v>
      </c>
      <c r="AH6" s="41" t="s">
        <v>17</v>
      </c>
      <c r="AI6" s="41" t="s">
        <v>18</v>
      </c>
      <c r="AJ6" s="42" t="s">
        <v>21</v>
      </c>
      <c r="AK6" s="42" t="s">
        <v>22</v>
      </c>
      <c r="AL6" s="42" t="s">
        <v>23</v>
      </c>
      <c r="AM6" s="43" t="s">
        <v>24</v>
      </c>
      <c r="AN6" s="497"/>
      <c r="AO6" s="553"/>
      <c r="AP6" s="555"/>
      <c r="AQ6" s="40" t="s">
        <v>13</v>
      </c>
      <c r="AR6" s="40" t="s">
        <v>14</v>
      </c>
      <c r="AS6" s="41" t="s">
        <v>15</v>
      </c>
      <c r="AT6" s="41" t="s">
        <v>16</v>
      </c>
      <c r="AU6" s="41" t="s">
        <v>17</v>
      </c>
      <c r="AV6" s="41" t="s">
        <v>18</v>
      </c>
      <c r="AW6" s="42" t="s">
        <v>21</v>
      </c>
      <c r="AX6" s="42" t="s">
        <v>22</v>
      </c>
      <c r="AY6" s="42" t="s">
        <v>23</v>
      </c>
      <c r="AZ6" s="43" t="s">
        <v>24</v>
      </c>
      <c r="BA6" s="497"/>
      <c r="BB6" s="553"/>
      <c r="BC6" s="555"/>
      <c r="BD6" s="40" t="s">
        <v>13</v>
      </c>
      <c r="BE6" s="41" t="s">
        <v>14</v>
      </c>
      <c r="BF6" s="41" t="s">
        <v>15</v>
      </c>
      <c r="BG6" s="41" t="s">
        <v>16</v>
      </c>
      <c r="BH6" s="41" t="s">
        <v>17</v>
      </c>
      <c r="BI6" s="44" t="s">
        <v>18</v>
      </c>
      <c r="BJ6" s="45" t="s">
        <v>21</v>
      </c>
      <c r="BK6" s="42" t="s">
        <v>22</v>
      </c>
      <c r="BL6" s="42" t="s">
        <v>23</v>
      </c>
      <c r="BM6" s="43" t="s">
        <v>24</v>
      </c>
      <c r="BN6" s="506"/>
      <c r="BO6" s="553"/>
      <c r="BP6" s="555"/>
      <c r="BQ6" s="40" t="s">
        <v>13</v>
      </c>
      <c r="BR6" s="41" t="s">
        <v>14</v>
      </c>
      <c r="BS6" s="41" t="s">
        <v>15</v>
      </c>
      <c r="BT6" s="41" t="s">
        <v>16</v>
      </c>
      <c r="BU6" s="41" t="s">
        <v>17</v>
      </c>
      <c r="BV6" s="44" t="s">
        <v>18</v>
      </c>
      <c r="BW6" s="41" t="s">
        <v>19</v>
      </c>
      <c r="BX6" s="41" t="s">
        <v>20</v>
      </c>
      <c r="BY6" s="45" t="s">
        <v>21</v>
      </c>
      <c r="BZ6" s="42" t="s">
        <v>22</v>
      </c>
      <c r="CA6" s="42" t="s">
        <v>23</v>
      </c>
      <c r="CB6" s="43" t="s">
        <v>24</v>
      </c>
      <c r="CC6" s="46" t="s">
        <v>8</v>
      </c>
      <c r="CD6" s="47" t="s">
        <v>13</v>
      </c>
      <c r="CE6" s="47" t="s">
        <v>14</v>
      </c>
      <c r="CF6" s="47" t="s">
        <v>15</v>
      </c>
      <c r="CG6" s="47" t="s">
        <v>17</v>
      </c>
      <c r="CH6" s="48" t="s">
        <v>18</v>
      </c>
      <c r="CI6" s="49" t="s">
        <v>19</v>
      </c>
      <c r="CJ6" s="41" t="s">
        <v>20</v>
      </c>
      <c r="CK6" s="45" t="s">
        <v>21</v>
      </c>
      <c r="CL6" s="42" t="s">
        <v>22</v>
      </c>
      <c r="CM6" s="50" t="s">
        <v>23</v>
      </c>
      <c r="CN6" s="51" t="s">
        <v>24</v>
      </c>
    </row>
    <row r="7" spans="1:94" s="32" customFormat="1" ht="25.5">
      <c r="A7" s="497"/>
      <c r="B7" s="553"/>
      <c r="C7" s="40" t="s">
        <v>25</v>
      </c>
      <c r="D7" s="52" t="str">
        <f>IFERROR(IF(LOOKUP(1,0/('[1]檢查、製造商、認證種類、字號'!$B$2:$B$7525&amp;'[1]檢查、製造商、認證種類、字號'!$E$2:$E$7525=F7&amp;E7),'[1]檢查、製造商、認證種類、字號'!$C$2:$C$7525)=0,"",LOOKUP(1,0/('[1]檢查、製造商、認證種類、字號'!$B$2:$B$7525&amp;'[1]檢查、製造商、認證種類、字號'!$E$2:$E$7525=F7&amp;E7),'[1]檢查、製造商、認證種類、字號'!$C$2:$C$7525)),"")</f>
        <v>陸穀實業股份有限公司</v>
      </c>
      <c r="E7" s="53" t="s">
        <v>26</v>
      </c>
      <c r="F7" s="54" t="s">
        <v>27</v>
      </c>
      <c r="G7" s="55"/>
      <c r="H7" s="56">
        <v>65</v>
      </c>
      <c r="I7" s="48" t="str">
        <f>IFERROR(IF(LOOKUP(1,0/('[1]檢查、製造商、認證種類、字號'!$B$2:$B$7525&amp;'[1]檢查、製造商、認證種類、字號'!$E$2:$E$7525=F7&amp;E7),'[1]檢查、製造商、認證種類、字號'!$F$2:$F$7525)=0,"",LOOKUP(1,0/('[1]檢查、製造商、認證種類、字號'!$B$2:$B$7525&amp;'[1]檢查、製造商、認證種類、字號'!$E$2:$E$7525=F7&amp;E7),'[1]檢查、製造商、認證種類、字號'!$F$2:$F$7525)),"")</f>
        <v>KG</v>
      </c>
      <c r="J7" s="52" t="str">
        <f>IFERROR(IF(LOOKUP(1,0/('[1]檢查、製造商、認證種類、字號'!$B$2:$B$7525&amp;'[1]檢查、製造商、認證種類、字號'!$E$2:$E$7525=F7&amp;E7),'[1]檢查、製造商、認證種類、字號'!$H$2:$H$7525)=0,"",LOOKUP(1,0/('[1]檢查、製造商、認證種類、字號'!$B$2:$B$7525&amp;'[1]檢查、製造商、認證種類、字號'!$E$2:$E$7525=F7&amp;E7),'[1]檢查、製造商、認證種類、字號'!$H$2:$H$7525)),"")</f>
        <v/>
      </c>
      <c r="K7" s="52" t="str">
        <f>IFERROR(IF(LOOKUP(1,0/('[1]檢查、製造商、認證種類、字號'!$B$2:$B$7525&amp;'[1]檢查、製造商、認證種類、字號'!$E$2:$E$7525=F7&amp;E7),'[1]檢查、製造商、認證種類、字號'!$I$2:$I$7525)=0,"",LOOKUP(1,0/('[1]檢查、製造商、認證種類、字號'!$B$2:$B$7525&amp;'[1]檢查、製造商、認證種類、字號'!$E$2:$E$7525=F7&amp;E7),'[1]檢查、製造商、認證種類、字號'!$I$2:$I$7525)),"")</f>
        <v/>
      </c>
      <c r="L7" s="57" t="s">
        <v>28</v>
      </c>
      <c r="M7" s="58"/>
      <c r="N7" s="497"/>
      <c r="O7" s="553"/>
      <c r="P7" s="40" t="s">
        <v>25</v>
      </c>
      <c r="Q7" s="52" t="str">
        <f>IFERROR(IF(LOOKUP(1,0/('[1]檢查、製造商、認證種類、字號'!$B$2:$B$7525&amp;'[1]檢查、製造商、認證種類、字號'!$E$2:$E$7525=S7&amp;R7),'[1]檢查、製造商、認證種類、字號'!$C$2:$C$7525)=0,"",LOOKUP(1,0/('[1]檢查、製造商、認證種類、字號'!$B$2:$B$7525&amp;'[1]檢查、製造商、認證種類、字號'!$E$2:$E$7525=S7&amp;R7),'[1]檢查、製造商、認證種類、字號'!$C$2:$C$7525)),"")</f>
        <v>陸穀實業股份有限公司</v>
      </c>
      <c r="R7" s="53" t="s">
        <v>26</v>
      </c>
      <c r="S7" s="54" t="s">
        <v>27</v>
      </c>
      <c r="T7" s="55"/>
      <c r="U7" s="56">
        <v>65</v>
      </c>
      <c r="V7" s="48" t="str">
        <f>IFERROR(IF(LOOKUP(1,0/('[1]檢查、製造商、認證種類、字號'!$B$2:$B$7525&amp;'[1]檢查、製造商、認證種類、字號'!$E$2:$E$7525=S7&amp;R7),'[1]檢查、製造商、認證種類、字號'!$F$2:$F$7525)=0,"",LOOKUP(1,0/('[1]檢查、製造商、認證種類、字號'!$B$2:$B$7525&amp;'[1]檢查、製造商、認證種類、字號'!$E$2:$E$7525=S7&amp;R7),'[1]檢查、製造商、認證種類、字號'!$F$2:$F$7525)),"")</f>
        <v>KG</v>
      </c>
      <c r="W7" s="52" t="str">
        <f>IFERROR(IF(LOOKUP(1,0/('[1]檢查、製造商、認證種類、字號'!$B$2:$B$7525&amp;'[1]檢查、製造商、認證種類、字號'!$E$2:$E$7525=S7&amp;R7),'[1]檢查、製造商、認證種類、字號'!$H$2:$H$7525)=0,"",LOOKUP(1,0/('[1]檢查、製造商、認證種類、字號'!$B$2:$B$7525&amp;'[1]檢查、製造商、認證種類、字號'!$E$2:$E$7525=S7&amp;R7),'[1]檢查、製造商、認證種類、字號'!$H$2:$H$7525)),"")</f>
        <v/>
      </c>
      <c r="X7" s="59" t="str">
        <f>IFERROR(IF(LOOKUP(1,0/('[1]檢查、製造商、認證種類、字號'!$B$2:$B$7525&amp;'[1]檢查、製造商、認證種類、字號'!$E$2:$E$7525=S7&amp;R7),'[1]檢查、製造商、認證種類、字號'!$I$2:$I$7525)=0,"",LOOKUP(1,0/('[1]檢查、製造商、認證種類、字號'!$B$2:$B$7525&amp;'[1]檢查、製造商、認證種類、字號'!$E$2:$E$7525=S7&amp;R7),'[1]檢查、製造商、認證種類、字號'!$I$2:$I$7525)),"")</f>
        <v/>
      </c>
      <c r="Y7" s="57" t="s">
        <v>28</v>
      </c>
      <c r="Z7" s="58"/>
      <c r="AA7" s="497"/>
      <c r="AB7" s="553"/>
      <c r="AC7" s="40" t="s">
        <v>25</v>
      </c>
      <c r="AD7" s="52" t="str">
        <f>IFERROR(IF(LOOKUP(1,0/('[1]檢查、製造商、認證種類、字號'!$B$2:$B$7525&amp;'[1]檢查、製造商、認證種類、字號'!$E$2:$E$7525=AF7&amp;AE7),'[1]檢查、製造商、認證種類、字號'!$C$2:$C$7525)=0,"",LOOKUP(1,0/('[1]檢查、製造商、認證種類、字號'!$B$2:$B$7525&amp;'[1]檢查、製造商、認證種類、字號'!$E$2:$E$7525=AF7&amp;AE7),'[1]檢查、製造商、認證種類、字號'!$C$2:$C$7525)),"")</f>
        <v/>
      </c>
      <c r="AE7" s="60" t="str">
        <f>IFERROR(IF(IFERROR(VLOOKUP(AF7&amp;LEFT($G$3,2),'[1]檢查、製造商、認證種類、字號'!$P$1:$Q$2,2,FALSE),"")="",VLOOKUP(AF7,'[1]檢查、製造商、認證種類、字號'!$B$2:$E$7525,4,FALSE),VLOOKUP(AF7&amp;LEFT($G$3,2),'[1]檢查、製造商、認證種類、字號'!$P$1:$Q$2,2,FALSE)),"")</f>
        <v/>
      </c>
      <c r="AF7" s="54"/>
      <c r="AG7" s="55"/>
      <c r="AH7" s="40"/>
      <c r="AI7" s="48" t="str">
        <f>IFERROR(IF(LOOKUP(1,0/('[1]檢查、製造商、認證種類、字號'!$B$2:$B$7525&amp;'[1]檢查、製造商、認證種類、字號'!$E$2:$E$7525=AF7&amp;AE7),'[1]檢查、製造商、認證種類、字號'!$F$2:$F$7525)=0,"",LOOKUP(1,0/('[1]檢查、製造商、認證種類、字號'!$B$2:$B$7525&amp;'[1]檢查、製造商、認證種類、字號'!$E$2:$E$7525=AF7&amp;AE7),'[1]檢查、製造商、認證種類、字號'!$F$2:$F$7525)),"")</f>
        <v/>
      </c>
      <c r="AJ7" s="52" t="str">
        <f>IFERROR(IF(LOOKUP(1,0/('[1]檢查、製造商、認證種類、字號'!$B$2:$B$7525&amp;'[1]檢查、製造商、認證種類、字號'!$E$2:$E$7525=AF7&amp;AE7),'[1]檢查、製造商、認證種類、字號'!$H$2:$H$7525)=0,"",LOOKUP(1,0/('[1]檢查、製造商、認證種類、字號'!$B$2:$B$7525&amp;'[1]檢查、製造商、認證種類、字號'!$E$2:$E$7525=AF7&amp;AE7),'[1]檢查、製造商、認證種類、字號'!$H$2:$H$7525)),"")</f>
        <v/>
      </c>
      <c r="AK7" s="59" t="str">
        <f>IFERROR(IF(LOOKUP(1,0/('[1]檢查、製造商、認證種類、字號'!$B$2:$B$7525&amp;'[1]檢查、製造商、認證種類、字號'!$E$2:$E$7525=AF7&amp;AE7),'[1]檢查、製造商、認證種類、字號'!$I$2:$I$7525)=0,"",LOOKUP(1,0/('[1]檢查、製造商、認證種類、字號'!$B$2:$B$7525&amp;'[1]檢查、製造商、認證種類、字號'!$E$2:$E$7525=AF7&amp;AE7),'[1]檢查、製造商、認證種類、字號'!$I$2:$I$7525)),"")</f>
        <v/>
      </c>
      <c r="AL7" s="57" t="s">
        <v>28</v>
      </c>
      <c r="AM7" s="58"/>
      <c r="AN7" s="497"/>
      <c r="AO7" s="553"/>
      <c r="AP7" s="40" t="s">
        <v>25</v>
      </c>
      <c r="AQ7" s="52" t="str">
        <f>IFERROR(IF(LOOKUP(1,0/('[1]檢查、製造商、認證種類、字號'!$B$2:$B$7525&amp;'[1]檢查、製造商、認證種類、字號'!$E$2:$E$7525=AS7&amp;AR7),'[1]檢查、製造商、認證種類、字號'!$C$2:$C$7525)=0,"",LOOKUP(1,0/('[1]檢查、製造商、認證種類、字號'!$B$2:$B$7525&amp;'[1]檢查、製造商、認證種類、字號'!$E$2:$E$7525=AS7&amp;AR7),'[1]檢查、製造商、認證種類、字號'!$C$2:$C$7525)),"")</f>
        <v>陸穀實業股份有限公司</v>
      </c>
      <c r="AR7" s="53" t="s">
        <v>26</v>
      </c>
      <c r="AS7" s="54" t="s">
        <v>27</v>
      </c>
      <c r="AT7" s="55"/>
      <c r="AU7" s="56">
        <v>65</v>
      </c>
      <c r="AV7" s="48" t="str">
        <f>IFERROR(IF(LOOKUP(1,0/('[1]檢查、製造商、認證種類、字號'!$B$2:$B$7525&amp;'[1]檢查、製造商、認證種類、字號'!$E$2:$E$7525=AS7&amp;AR7),'[1]檢查、製造商、認證種類、字號'!$F$2:$F$7525)=0,"",LOOKUP(1,0/('[1]檢查、製造商、認證種類、字號'!$B$2:$B$7525&amp;'[1]檢查、製造商、認證種類、字號'!$E$2:$E$7525=AS7&amp;AR7),'[1]檢查、製造商、認證種類、字號'!$F$2:$F$7525)),"")</f>
        <v>KG</v>
      </c>
      <c r="AW7" s="52" t="str">
        <f>IFERROR(IF(LOOKUP(1,0/('[1]檢查、製造商、認證種類、字號'!$B$2:$B$7525&amp;'[1]檢查、製造商、認證種類、字號'!$E$2:$E$7525=AS7&amp;AR7),'[1]檢查、製造商、認證種類、字號'!$H$2:$H$7525)=0,"",LOOKUP(1,0/('[1]檢查、製造商、認證種類、字號'!$B$2:$B$7525&amp;'[1]檢查、製造商、認證種類、字號'!$E$2:$E$7525=AS7&amp;AR7),'[1]檢查、製造商、認證種類、字號'!$H$2:$H$7525)),"")</f>
        <v/>
      </c>
      <c r="AX7" s="59" t="str">
        <f>IFERROR(IF(LOOKUP(1,0/('[1]檢查、製造商、認證種類、字號'!$B$2:$B$7525&amp;'[1]檢查、製造商、認證種類、字號'!$E$2:$E$7525=AS7&amp;AR7),'[1]檢查、製造商、認證種類、字號'!$I$2:$I$7525)=0,"",LOOKUP(1,0/('[1]檢查、製造商、認證種類、字號'!$B$2:$B$7525&amp;'[1]檢查、製造商、認證種類、字號'!$E$2:$E$7525=AS7&amp;AR7),'[1]檢查、製造商、認證種類、字號'!$I$2:$I$7525)),"")</f>
        <v/>
      </c>
      <c r="AY7" s="57" t="s">
        <v>28</v>
      </c>
      <c r="AZ7" s="58"/>
      <c r="BA7" s="497"/>
      <c r="BB7" s="553"/>
      <c r="BC7" s="40" t="s">
        <v>25</v>
      </c>
      <c r="BD7" s="52" t="str">
        <f>IFERROR(IF(LOOKUP(1,0/('[1]檢查、製造商、認證種類、字號'!$B$2:$B$7525&amp;'[1]檢查、製造商、認證種類、字號'!$E$2:$E$7525=BF7&amp;BE7),'[1]檢查、製造商、認證種類、字號'!$C$2:$C$7525)=0,"",LOOKUP(1,0/('[1]檢查、製造商、認證種類、字號'!$B$2:$B$7525&amp;'[1]檢查、製造商、認證種類、字號'!$E$2:$E$7525=BF7&amp;BE7),'[1]檢查、製造商、認證種類、字號'!$C$2:$C$7525)),"")</f>
        <v>陸穀實業股份有限公司</v>
      </c>
      <c r="BE7" s="53" t="s">
        <v>26</v>
      </c>
      <c r="BF7" s="54" t="s">
        <v>29</v>
      </c>
      <c r="BG7" s="55"/>
      <c r="BH7" s="56">
        <v>65</v>
      </c>
      <c r="BI7" s="48" t="str">
        <f>IFERROR(IF(LOOKUP(1,0/('[1]檢查、製造商、認證種類、字號'!$B$2:$B$7525&amp;'[1]檢查、製造商、認證種類、字號'!$E$2:$E$7525=BF7&amp;BE7),'[1]檢查、製造商、認證種類、字號'!$F$2:$F$7525)=0,"",LOOKUP(1,0/('[1]檢查、製造商、認證種類、字號'!$B$2:$B$7525&amp;'[1]檢查、製造商、認證種類、字號'!$E$2:$E$7525=BF7&amp;BE7),'[1]檢查、製造商、認證種類、字號'!$F$2:$F$7525)),"")</f>
        <v>KG</v>
      </c>
      <c r="BJ7" s="52" t="str">
        <f>IFERROR(IF(LOOKUP(1,0/('[1]檢查、製造商、認證種類、字號'!$B$2:$B$7525&amp;'[1]檢查、製造商、認證種類、字號'!$E$2:$E$7525=BF7&amp;BE7),'[1]檢查、製造商、認證種類、字號'!$H$2:$H$7525)=0,"",LOOKUP(1,0/('[1]檢查、製造商、認證種類、字號'!$B$2:$B$7525&amp;'[1]檢查、製造商、認證種類、字號'!$E$2:$E$7525=BF7&amp;BE7),'[1]檢查、製造商、認證種類、字號'!$H$2:$H$7525)),"")</f>
        <v/>
      </c>
      <c r="BK7" s="59" t="str">
        <f>IFERROR(IF(LOOKUP(1,0/('[1]檢查、製造商、認證種類、字號'!$B$2:$B$7525&amp;'[1]檢查、製造商、認證種類、字號'!$E$2:$E$7525=BF7&amp;BE7),'[1]檢查、製造商、認證種類、字號'!$I$2:$I$7525)=0,"",LOOKUP(1,0/('[1]檢查、製造商、認證種類、字號'!$B$2:$B$7525&amp;'[1]檢查、製造商、認證種類、字號'!$E$2:$E$7525=BF7&amp;BE7),'[1]檢查、製造商、認證種類、字號'!$I$2:$I$7525)),"")</f>
        <v/>
      </c>
      <c r="BL7" s="57" t="s">
        <v>28</v>
      </c>
      <c r="BM7" s="58"/>
      <c r="BN7" s="506"/>
      <c r="BO7" s="553"/>
      <c r="BP7" s="40" t="s">
        <v>25</v>
      </c>
      <c r="BQ7" s="52" t="str">
        <f>IFERROR(IF(LOOKUP(1,0/('[1]檢查、製造商、認證種類、字號'!$B$2:$B$7525&amp;'[1]檢查、製造商、認證種類、字號'!$E$2:$E$7525=BS7&amp;BR7),'[1]檢查、製造商、認證種類、字號'!$C$2:$C$7525)=0,"",LOOKUP(1,0/('[1]檢查、製造商、認證種類、字號'!$B$2:$B$7525&amp;'[1]檢查、製造商、認證種類、字號'!$E$2:$E$7525=BS7&amp;BR7),'[1]檢查、製造商、認證種類、字號'!$C$2:$C$7525)),"")</f>
        <v/>
      </c>
      <c r="BR7" s="60" t="str">
        <f>IFERROR(IF(IFERROR(VLOOKUP(BS7&amp;LEFT($G$3,2),'[1]檢查、製造商、認證種類、字號'!$P$1:$Q$2,2,FALSE),"")="",VLOOKUP(BS7,'[1]檢查、製造商、認證種類、字號'!$B$2:$E$7525,4,FALSE),VLOOKUP(BS7&amp;LEFT($G$3,2),'[1]檢查、製造商、認證種類、字號'!$P$1:$Q$2,2,FALSE)),"")</f>
        <v/>
      </c>
      <c r="BS7" s="54"/>
      <c r="BT7" s="62"/>
      <c r="BU7" s="63">
        <f>ROUND(BT7*$U$5/1000,0)</f>
        <v>0</v>
      </c>
      <c r="BV7" s="48" t="str">
        <f>IFERROR(IF(LOOKUP(1,0/('[1]檢查、製造商、認證種類、字號'!$B$2:$B$7525&amp;'[1]檢查、製造商、認證種類、字號'!$E$2:$E$7525=BS7&amp;BR7),'[1]檢查、製造商、認證種類、字號'!$F$2:$F$7525)=0,"",LOOKUP(1,0/('[1]檢查、製造商、認證種類、字號'!$B$2:$B$7525&amp;'[1]檢查、製造商、認證種類、字號'!$E$2:$E$7525=BS7&amp;BR7),'[1]檢查、製造商、認證種類、字號'!$F$2:$F$7525)),"")</f>
        <v/>
      </c>
      <c r="BW7" s="61"/>
      <c r="BX7" s="40" t="str">
        <f t="shared" ref="BX7:BX18" si="0">IFERROR(IF(BU7*BW7=0,"",BU7*BW7),"")</f>
        <v/>
      </c>
      <c r="BY7" s="52" t="str">
        <f>IFERROR(IF(LOOKUP(1,0/('[1]檢查、製造商、認證種類、字號'!$B$2:$B$7525&amp;'[1]檢查、製造商、認證種類、字號'!$E$2:$E$7525=BS7&amp;BR7),'[1]檢查、製造商、認證種類、字號'!$H$2:$H$7525)=0,"",LOOKUP(1,0/('[1]檢查、製造商、認證種類、字號'!$B$2:$B$7525&amp;'[1]檢查、製造商、認證種類、字號'!$E$2:$E$7525=BS7&amp;BR7),'[1]檢查、製造商、認證種類、字號'!$H$2:$H$7525)),"")</f>
        <v/>
      </c>
      <c r="BZ7" s="59" t="str">
        <f>IFERROR(IF(LOOKUP(1,0/('[1]檢查、製造商、認證種類、字號'!$B$2:$B$7525&amp;'[1]檢查、製造商、認證種類、字號'!$E$2:$E$7525=BS7&amp;BR7),'[1]檢查、製造商、認證種類、字號'!$I$2:$I$7525)=0,"",LOOKUP(1,0/('[1]檢查、製造商、認證種類、字號'!$B$2:$B$7525&amp;'[1]檢查、製造商、認證種類、字號'!$E$2:$E$7525=BS7&amp;BR7),'[1]檢查、製造商、認證種類、字號'!$I$2:$I$7525)),"")</f>
        <v/>
      </c>
      <c r="CA7" s="57" t="s">
        <v>28</v>
      </c>
      <c r="CB7" s="58"/>
      <c r="CC7" s="64" t="s">
        <v>30</v>
      </c>
      <c r="CD7" s="64" t="str">
        <f>IFERROR(IF(LOOKUP(1,0/('[1]檢查、製造商、認證種類、字號'!$B$2:$B$7123&amp;'[1]檢查、製造商、認證種類、字號'!$E$2:$E$7123=CF7&amp;CE7),'[1]檢查、製造商、認證種類、字號'!$C$2:$C$7123)=0,"",LOOKUP(1,0/('[1]檢查、製造商、認證種類、字號'!$B$2:$B$7123&amp;'[1]檢查、製造商、認證種類、字號'!$E$2:$E$7123=CF7&amp;CE7),'[1]檢查、製造商、認證種類、字號'!$C$2:$C$7123)),"")</f>
        <v>台灣糖業股份有限公司</v>
      </c>
      <c r="CE7" s="64" t="str">
        <f>IFERROR(IF(IFERROR(VLOOKUP(CF7&amp;LEFT($G$3,2),'[1]檢查、製造商、認證種類、字號'!$Q$2:$R$87,2,FALSE),"")="",VLOOKUP(CF7,'[1]檢查、製造商、認證種類、字號'!$B$2:$G$7123,4,FALSE),VLOOKUP(CF7&amp;LEFT($G$3,2),'[1]檢查、製造商、認證種類、字號'!$Q$2:$R$198,2,FALSE)),"")</f>
        <v>日陞</v>
      </c>
      <c r="CF7" s="65" t="s">
        <v>31</v>
      </c>
      <c r="CG7" s="65"/>
      <c r="CH7" s="66" t="str">
        <f>IFERROR(IF(LOOKUP(1,0/('[1]檢查、製造商、認證種類、字號'!$B$2:$B$7123&amp;'[1]檢查、製造商、認證種類、字號'!$E$2:$E$7123=CF7&amp;CE7),'[1]檢查、製造商、認證種類、字號'!$F$2:$F$7123)=0,"",LOOKUP(1,0/('[1]檢查、製造商、認證種類、字號'!$B$2:$B$7123&amp;'[1]檢查、製造商、認證種類、字號'!$E$2:$E$7123=CF7&amp;CE7),'[1]檢查、製造商、認證種類、字號'!$F$2:$F$7123)),"")</f>
        <v>桶</v>
      </c>
      <c r="CI7" s="67"/>
      <c r="CJ7" s="68" t="str">
        <f>IF(CG7*CI7=0,"",CG7*CI7)</f>
        <v/>
      </c>
      <c r="CK7" s="52" t="str">
        <f>IFERROR(IF(LOOKUP(1,0/('[1]檢查、製造商、認證種類、字號'!$B$2:$B$7123&amp;'[1]檢查、製造商、認證種類、字號'!$E$2:$E$7123=CF7&amp;CE7),'[1]檢查、製造商、認證種類、字號'!$H$2:$H$7123)=0,"",LOOKUP(1,0/('[1]檢查、製造商、認證種類、字號'!$B$2:$B$7123&amp;'[1]檢查、製造商、認證種類、字號'!$E$2:$E$7123=CF7&amp;CE7),'[1]檢查、製造商、認證種類、字號'!$H$2:$H$7123)),"")</f>
        <v/>
      </c>
      <c r="CL7" s="59" t="str">
        <f>IFERROR(IF(LOOKUP(1,0/('[1]檢查、製造商、認證種類、字號'!$B$2:$B$7123&amp;'[1]檢查、製造商、認證種類、字號'!$E$2:$E$7123=CF7&amp;CE7),'[1]檢查、製造商、認證種類、字號'!$I$2:$I$7123)=0,"",LOOKUP(1,0/('[1]檢查、製造商、認證種類、字號'!$B$2:$B$7123&amp;'[1]檢查、製造商、認證種類、字號'!$E$2:$E$7123=CF7&amp;CE7),'[1]檢查、製造商、認證種類、字號'!$I$2:$I$7123)),"")</f>
        <v/>
      </c>
      <c r="CM7" s="57"/>
      <c r="CN7" s="58"/>
    </row>
    <row r="8" spans="1:94" s="32" customFormat="1" ht="26.25" thickBot="1">
      <c r="A8" s="498"/>
      <c r="B8" s="554"/>
      <c r="C8" s="69" t="s">
        <v>25</v>
      </c>
      <c r="D8" s="70" t="str">
        <f>IFERROR(IF(LOOKUP(1,0/('[1]檢查、製造商、認證種類、字號'!$B$2:$B$7525&amp;'[1]檢查、製造商、認證種類、字號'!$E$2:$E$7525=F8&amp;E8),'[1]檢查、製造商、認證種類、字號'!$C$2:$C$7525)=0,"",LOOKUP(1,0/('[1]檢查、製造商、認證種類、字號'!$B$2:$B$7525&amp;'[1]檢查、製造商、認證種類、字號'!$E$2:$E$7525=F8&amp;E8),'[1]檢查、製造商、認證種類、字號'!$C$2:$C$7525)),"")</f>
        <v>陸穀實業股份有限公司</v>
      </c>
      <c r="E8" s="71" t="s">
        <v>26</v>
      </c>
      <c r="F8" s="72" t="s">
        <v>32</v>
      </c>
      <c r="G8" s="73"/>
      <c r="H8" s="69">
        <v>10</v>
      </c>
      <c r="I8" s="74" t="str">
        <f>IFERROR(IF(LOOKUP(1,0/('[1]檢查、製造商、認證種類、字號'!$B$2:$B$7525&amp;'[1]檢查、製造商、認證種類、字號'!$E$2:$E$7525=F8&amp;E8),'[1]檢查、製造商、認證種類、字號'!$F$2:$F$7525)=0,"",LOOKUP(1,0/('[1]檢查、製造商、認證種類、字號'!$B$2:$B$7525&amp;'[1]檢查、製造商、認證種類、字號'!$E$2:$E$7525=F8&amp;E8),'[1]檢查、製造商、認證種類、字號'!$F$2:$F$7525)),"")</f>
        <v>KG</v>
      </c>
      <c r="J8" s="70" t="str">
        <f>IFERROR(IF(LOOKUP(1,0/('[1]檢查、製造商、認證種類、字號'!$B$2:$B$7525&amp;'[1]檢查、製造商、認證種類、字號'!$E$2:$E$7525=F8&amp;E8),'[1]檢查、製造商、認證種類、字號'!$H$2:$H$7525)=0,"",LOOKUP(1,0/('[1]檢查、製造商、認證種類、字號'!$B$2:$B$7525&amp;'[1]檢查、製造商、認證種類、字號'!$E$2:$E$7525=F8&amp;E8),'[1]檢查、製造商、認證種類、字號'!$H$2:$H$7525)),"")</f>
        <v/>
      </c>
      <c r="K8" s="70" t="str">
        <f>IFERROR(IF(LOOKUP(1,0/('[1]檢查、製造商、認證種類、字號'!$B$2:$B$7525&amp;'[1]檢查、製造商、認證種類、字號'!$E$2:$E$7525=F8&amp;E8),'[1]檢查、製造商、認證種類、字號'!$I$2:$I$7525)=0,"",LOOKUP(1,0/('[1]檢查、製造商、認證種類、字號'!$B$2:$B$7525&amp;'[1]檢查、製造商、認證種類、字號'!$E$2:$E$7525=F8&amp;E8),'[1]檢查、製造商、認證種類、字號'!$I$2:$I$7525)),"")</f>
        <v/>
      </c>
      <c r="L8" s="75" t="s">
        <v>28</v>
      </c>
      <c r="M8" s="76" t="s">
        <v>28</v>
      </c>
      <c r="N8" s="498"/>
      <c r="O8" s="554"/>
      <c r="P8" s="69" t="s">
        <v>25</v>
      </c>
      <c r="Q8" s="70" t="str">
        <f>IFERROR(IF(LOOKUP(1,0/('[1]檢查、製造商、認證種類、字號'!$B$2:$B$7525&amp;'[1]檢查、製造商、認證種類、字號'!$E$2:$E$7525=S8&amp;R8),'[1]檢查、製造商、認證種類、字號'!$C$2:$C$7525)=0,"",LOOKUP(1,0/('[1]檢查、製造商、認證種類、字號'!$B$2:$B$7525&amp;'[1]檢查、製造商、認證種類、字號'!$E$2:$E$7525=S8&amp;R8),'[1]檢查、製造商、認證種類、字號'!$C$2:$C$7525)),"")</f>
        <v>高雄市美濃區農會</v>
      </c>
      <c r="R8" s="77" t="str">
        <f>IFERROR(IF(IFERROR(VLOOKUP(S8&amp;LEFT($G$3,2),'[1]檢查、製造商、認證種類、字號'!$Q$2:$R$242,2,FALSE),"")="",VLOOKUP(S8,'[1]檢查、製造商、認證種類、字號'!$B$2:$E$7525,4,FALSE),VLOOKUP(S8&amp;LEFT($G$3,2),'[1]檢查、製造商、認證種類、字號'!$Q$2:$R$242,2,FALSE)),"")</f>
        <v>現購</v>
      </c>
      <c r="S8" s="78" t="s">
        <v>33</v>
      </c>
      <c r="T8" s="73"/>
      <c r="U8" s="79">
        <v>10</v>
      </c>
      <c r="V8" s="74" t="str">
        <f>IFERROR(IF(LOOKUP(1,0/('[1]檢查、製造商、認證種類、字號'!$B$2:$B$7525&amp;'[1]檢查、製造商、認證種類、字號'!$E$2:$E$7525=S8&amp;R8),'[1]檢查、製造商、認證種類、字號'!$F$2:$F$7525)=0,"",LOOKUP(1,0/('[1]檢查、製造商、認證種類、字號'!$B$2:$B$7525&amp;'[1]檢查、製造商、認證種類、字號'!$E$2:$E$7525=S8&amp;R8),'[1]檢查、製造商、認證種類、字號'!$F$2:$F$7525)),"")</f>
        <v>包</v>
      </c>
      <c r="W8" s="70" t="str">
        <f>IFERROR(IF(LOOKUP(1,0/('[1]檢查、製造商、認證種類、字號'!$B$2:$B$7525&amp;'[1]檢查、製造商、認證種類、字號'!$E$2:$E$7525=S8&amp;R8),'[1]檢查、製造商、認證種類、字號'!$H$2:$H$7525)=0,"",LOOKUP(1,0/('[1]檢查、製造商、認證種類、字號'!$B$2:$B$7525&amp;'[1]檢查、製造商、認證種類、字號'!$E$2:$E$7525=S8&amp;R8),'[1]檢查、製造商、認證種類、字號'!$H$2:$H$7525)),"")</f>
        <v/>
      </c>
      <c r="X8" s="80" t="str">
        <f>IFERROR(IF(LOOKUP(1,0/('[1]檢查、製造商、認證種類、字號'!$B$2:$B$7525&amp;'[1]檢查、製造商、認證種類、字號'!$E$2:$E$7525=S8&amp;R8),'[1]檢查、製造商、認證種類、字號'!$I$2:$I$7525)=0,"",LOOKUP(1,0/('[1]檢查、製造商、認證種類、字號'!$B$2:$B$7525&amp;'[1]檢查、製造商、認證種類、字號'!$E$2:$E$7525=S8&amp;R8),'[1]檢查、製造商、認證種類、字號'!$I$2:$I$7525)),"")</f>
        <v/>
      </c>
      <c r="Y8" s="75" t="s">
        <v>34</v>
      </c>
      <c r="Z8" s="81" t="s">
        <v>35</v>
      </c>
      <c r="AA8" s="498"/>
      <c r="AB8" s="554"/>
      <c r="AC8" s="69" t="s">
        <v>25</v>
      </c>
      <c r="AD8" s="70" t="str">
        <f>IFERROR(IF(LOOKUP(1,0/('[1]檢查、製造商、認證種類、字號'!$B$2:$B$7525&amp;'[1]檢查、製造商、認證種類、字號'!$E$2:$E$7525=AF8&amp;AE8),'[1]檢查、製造商、認證種類、字號'!$C$2:$C$7525)=0,"",LOOKUP(1,0/('[1]檢查、製造商、認證種類、字號'!$B$2:$B$7525&amp;'[1]檢查、製造商、認證種類、字號'!$E$2:$E$7525=AF8&amp;AE8),'[1]檢查、製造商、認證種類、字號'!$C$2:$C$7525)),"")</f>
        <v>東寶食品有限公司</v>
      </c>
      <c r="AE8" s="71" t="s">
        <v>36</v>
      </c>
      <c r="AF8" s="72" t="s">
        <v>37</v>
      </c>
      <c r="AG8" s="73">
        <v>130</v>
      </c>
      <c r="AH8" s="82">
        <f t="shared" ref="AH8:AH14" si="1">ROUND(AG8*$AH$5/1000,0)</f>
        <v>180</v>
      </c>
      <c r="AI8" s="74" t="str">
        <f>IFERROR(IF(LOOKUP(1,0/('[1]檢查、製造商、認證種類、字號'!$B$2:$B$7525&amp;'[1]檢查、製造商、認證種類、字號'!$E$2:$E$7525=AF8&amp;AE8),'[1]檢查、製造商、認證種類、字號'!$F$2:$F$7525)=0,"",LOOKUP(1,0/('[1]檢查、製造商、認證種類、字號'!$B$2:$B$7525&amp;'[1]檢查、製造商、認證種類、字號'!$E$2:$E$7525=AF8&amp;AE8),'[1]檢查、製造商、認證種類、字號'!$F$2:$F$7525)),"")</f>
        <v>KG</v>
      </c>
      <c r="AJ8" s="70" t="str">
        <f>IFERROR(IF(LOOKUP(1,0/('[1]檢查、製造商、認證種類、字號'!$B$2:$B$7525&amp;'[1]檢查、製造商、認證種類、字號'!$E$2:$E$7525=AF8&amp;AE8),'[1]檢查、製造商、認證種類、字號'!$H$2:$H$7525)=0,"",LOOKUP(1,0/('[1]檢查、製造商、認證種類、字號'!$B$2:$B$7525&amp;'[1]檢查、製造商、認證種類、字號'!$E$2:$E$7525=AF8&amp;AE8),'[1]檢查、製造商、認證種類、字號'!$H$2:$H$7525)),"")</f>
        <v/>
      </c>
      <c r="AK8" s="80" t="str">
        <f>IFERROR(IF(LOOKUP(1,0/('[1]檢查、製造商、認證種類、字號'!$B$2:$B$7525&amp;'[1]檢查、製造商、認證種類、字號'!$E$2:$E$7525=AF8&amp;AE8),'[1]檢查、製造商、認證種類、字號'!$I$2:$I$7525)=0,"",LOOKUP(1,0/('[1]檢查、製造商、認證種類、字號'!$B$2:$B$7525&amp;'[1]檢查、製造商、認證種類、字號'!$E$2:$E$7525=AF8&amp;AE8),'[1]檢查、製造商、認證種類、字號'!$I$2:$I$7525)),"")</f>
        <v/>
      </c>
      <c r="AL8" s="75" t="s">
        <v>28</v>
      </c>
      <c r="AM8" s="76" t="s">
        <v>28</v>
      </c>
      <c r="AN8" s="498"/>
      <c r="AO8" s="554"/>
      <c r="AP8" s="69" t="s">
        <v>25</v>
      </c>
      <c r="AQ8" s="70" t="str">
        <f>IFERROR(IF(LOOKUP(1,0/('[1]檢查、製造商、認證種類、字號'!$B$2:$B$7525&amp;'[1]檢查、製造商、認證種類、字號'!$E$2:$E$7525=AS8&amp;AR8),'[1]檢查、製造商、認證種類、字號'!$C$2:$C$7525)=0,"",LOOKUP(1,0/('[1]檢查、製造商、認證種類、字號'!$B$2:$B$7525&amp;'[1]檢查、製造商、認證種類、字號'!$E$2:$E$7525=AS8&amp;AR8),'[1]檢查、製造商、認證種類、字號'!$C$2:$C$7525)),"")</f>
        <v>陸穀實業股份有限公司</v>
      </c>
      <c r="AR8" s="71" t="s">
        <v>26</v>
      </c>
      <c r="AS8" s="72" t="s">
        <v>38</v>
      </c>
      <c r="AT8" s="73"/>
      <c r="AU8" s="69">
        <v>10</v>
      </c>
      <c r="AV8" s="74" t="str">
        <f>IFERROR(IF(LOOKUP(1,0/('[1]檢查、製造商、認證種類、字號'!$B$2:$B$7525&amp;'[1]檢查、製造商、認證種類、字號'!$E$2:$E$7525=AS8&amp;AR8),'[1]檢查、製造商、認證種類、字號'!$F$2:$F$7525)=0,"",LOOKUP(1,0/('[1]檢查、製造商、認證種類、字號'!$B$2:$B$7525&amp;'[1]檢查、製造商、認證種類、字號'!$E$2:$E$7525=AS8&amp;AR8),'[1]檢查、製造商、認證種類、字號'!$F$2:$F$7525)),"")</f>
        <v>KG</v>
      </c>
      <c r="AW8" s="70" t="str">
        <f>IFERROR(IF(LOOKUP(1,0/('[1]檢查、製造商、認證種類、字號'!$B$2:$B$7525&amp;'[1]檢查、製造商、認證種類、字號'!$E$2:$E$7525=AS8&amp;AR8),'[1]檢查、製造商、認證種類、字號'!$H$2:$H$7525)=0,"",LOOKUP(1,0/('[1]檢查、製造商、認證種類、字號'!$B$2:$B$7525&amp;'[1]檢查、製造商、認證種類、字號'!$E$2:$E$7525=AS8&amp;AR8),'[1]檢查、製造商、認證種類、字號'!$H$2:$H$7525)),"")</f>
        <v/>
      </c>
      <c r="AX8" s="80" t="str">
        <f>IFERROR(IF(LOOKUP(1,0/('[1]檢查、製造商、認證種類、字號'!$B$2:$B$7525&amp;'[1]檢查、製造商、認證種類、字號'!$E$2:$E$7525=AS8&amp;AR8),'[1]檢查、製造商、認證種類、字號'!$I$2:$I$7525)=0,"",LOOKUP(1,0/('[1]檢查、製造商、認證種類、字號'!$B$2:$B$7525&amp;'[1]檢查、製造商、認證種類、字號'!$E$2:$E$7525=AS8&amp;AR8),'[1]檢查、製造商、認證種類、字號'!$I$2:$I$7525)),"")</f>
        <v/>
      </c>
      <c r="AY8" s="75" t="s">
        <v>28</v>
      </c>
      <c r="AZ8" s="76" t="s">
        <v>28</v>
      </c>
      <c r="BA8" s="498"/>
      <c r="BB8" s="554"/>
      <c r="BC8" s="69" t="s">
        <v>25</v>
      </c>
      <c r="BD8" s="70" t="str">
        <f>IFERROR(IF(LOOKUP(1,0/('[1]檢查、製造商、認證種類、字號'!$B$2:$B$7525&amp;'[1]檢查、製造商、認證種類、字號'!$E$2:$E$7525=BF8&amp;BE8),'[1]檢查、製造商、認證種類、字號'!$C$2:$C$7525)=0,"",LOOKUP(1,0/('[1]檢查、製造商、認證種類、字號'!$B$2:$B$7525&amp;'[1]檢查、製造商、認證種類、字號'!$E$2:$E$7525=BF8&amp;BE8),'[1]檢查、製造商、認證種類、字號'!$C$2:$C$7525)),"")</f>
        <v>陸穀實業股份有限公司</v>
      </c>
      <c r="BE8" s="71" t="s">
        <v>26</v>
      </c>
      <c r="BF8" s="72" t="s">
        <v>32</v>
      </c>
      <c r="BG8" s="73"/>
      <c r="BH8" s="69">
        <v>10</v>
      </c>
      <c r="BI8" s="74" t="str">
        <f>IFERROR(IF(LOOKUP(1,0/('[1]檢查、製造商、認證種類、字號'!$B$2:$B$7525&amp;'[1]檢查、製造商、認證種類、字號'!$E$2:$E$7525=BF8&amp;BE8),'[1]檢查、製造商、認證種類、字號'!$F$2:$F$7525)=0,"",LOOKUP(1,0/('[1]檢查、製造商、認證種類、字號'!$B$2:$B$7525&amp;'[1]檢查、製造商、認證種類、字號'!$E$2:$E$7525=BF8&amp;BE8),'[1]檢查、製造商、認證種類、字號'!$F$2:$F$7525)),"")</f>
        <v>KG</v>
      </c>
      <c r="BJ8" s="70" t="str">
        <f>IFERROR(IF(LOOKUP(1,0/('[1]檢查、製造商、認證種類、字號'!$B$2:$B$7525&amp;'[1]檢查、製造商、認證種類、字號'!$E$2:$E$7525=BF8&amp;BE8),'[1]檢查、製造商、認證種類、字號'!$H$2:$H$7525)=0,"",LOOKUP(1,0/('[1]檢查、製造商、認證種類、字號'!$B$2:$B$7525&amp;'[1]檢查、製造商、認證種類、字號'!$E$2:$E$7525=BF8&amp;BE8),'[1]檢查、製造商、認證種類、字號'!$H$2:$H$7525)),"")</f>
        <v/>
      </c>
      <c r="BK8" s="80" t="str">
        <f>IFERROR(IF(LOOKUP(1,0/('[1]檢查、製造商、認證種類、字號'!$B$2:$B$7525&amp;'[1]檢查、製造商、認證種類、字號'!$E$2:$E$7525=BF8&amp;BE8),'[1]檢查、製造商、認證種類、字號'!$I$2:$I$7525)=0,"",LOOKUP(1,0/('[1]檢查、製造商、認證種類、字號'!$B$2:$B$7525&amp;'[1]檢查、製造商、認證種類、字號'!$E$2:$E$7525=BF8&amp;BE8),'[1]檢查、製造商、認證種類、字號'!$I$2:$I$7525)),"")</f>
        <v/>
      </c>
      <c r="BL8" s="75" t="s">
        <v>28</v>
      </c>
      <c r="BM8" s="76" t="s">
        <v>28</v>
      </c>
      <c r="BN8" s="506"/>
      <c r="BO8" s="553"/>
      <c r="BP8" s="83" t="s">
        <v>25</v>
      </c>
      <c r="BQ8" s="84" t="str">
        <f>IFERROR(IF(LOOKUP(1,0/('[1]檢查、製造商、認證種類、字號'!$B$2:$B$7525&amp;'[1]檢查、製造商、認證種類、字號'!$E$2:$E$7525=BS8&amp;BR8),'[1]檢查、製造商、認證種類、字號'!$C$2:$C$7525)=0,"",LOOKUP(1,0/('[1]檢查、製造商、認證種類、字號'!$B$2:$B$7525&amp;'[1]檢查、製造商、認證種類、字號'!$E$2:$E$7525=BS8&amp;BR8),'[1]檢查、製造商、認證種類、字號'!$C$2:$C$7525)),"")</f>
        <v/>
      </c>
      <c r="BR8" s="85" t="str">
        <f>IFERROR(IF(IFERROR(VLOOKUP(BS8&amp;LEFT($G$3,2),'[1]檢查、製造商、認證種類、字號'!$P$1:$Q$2,2,FALSE),"")="",VLOOKUP(BS8,'[1]檢查、製造商、認證種類、字號'!$B$2:$E$7525,4,FALSE),VLOOKUP(BS8&amp;LEFT($G$3,2),'[1]檢查、製造商、認證種類、字號'!$P$1:$Q$2,2,FALSE)),"")</f>
        <v/>
      </c>
      <c r="BS8" s="86"/>
      <c r="BT8" s="87"/>
      <c r="BU8" s="88"/>
      <c r="BV8" s="89" t="str">
        <f>IFERROR(IF(LOOKUP(1,0/('[1]檢查、製造商、認證種類、字號'!$B$2:$B$7525&amp;'[1]檢查、製造商、認證種類、字號'!$E$2:$E$7525=BS8&amp;BR8),'[1]檢查、製造商、認證種類、字號'!$F$2:$F$7525)=0,"",LOOKUP(1,0/('[1]檢查、製造商、認證種類、字號'!$B$2:$B$7525&amp;'[1]檢查、製造商、認證種類、字號'!$E$2:$E$7525=BS8&amp;BR8),'[1]檢查、製造商、認證種類、字號'!$F$2:$F$7525)),"")</f>
        <v/>
      </c>
      <c r="BW8" s="90"/>
      <c r="BX8" s="83" t="str">
        <f t="shared" si="0"/>
        <v/>
      </c>
      <c r="BY8" s="84" t="str">
        <f>IFERROR(IF(LOOKUP(1,0/('[1]檢查、製造商、認證種類、字號'!$B$2:$B$7525&amp;'[1]檢查、製造商、認證種類、字號'!$E$2:$E$7525=BS8&amp;BR8),'[1]檢查、製造商、認證種類、字號'!$H$2:$H$7525)=0,"",LOOKUP(1,0/('[1]檢查、製造商、認證種類、字號'!$B$2:$B$7525&amp;'[1]檢查、製造商、認證種類、字號'!$E$2:$E$7525=BS8&amp;BR8),'[1]檢查、製造商、認證種類、字號'!$H$2:$H$7525)),"")</f>
        <v/>
      </c>
      <c r="BZ8" s="91" t="str">
        <f>IFERROR(IF(LOOKUP(1,0/('[1]檢查、製造商、認證種類、字號'!$B$2:$B$7525&amp;'[1]檢查、製造商、認證種類、字號'!$E$2:$E$7525=BS8&amp;BR8),'[1]檢查、製造商、認證種類、字號'!$I$2:$I$7525)=0,"",LOOKUP(1,0/('[1]檢查、製造商、認證種類、字號'!$B$2:$B$7525&amp;'[1]檢查、製造商、認證種類、字號'!$E$2:$E$7525=BS8&amp;BR8),'[1]檢查、製造商、認證種類、字號'!$I$2:$I$7525)),"")</f>
        <v/>
      </c>
      <c r="CA8" s="92" t="s">
        <v>28</v>
      </c>
      <c r="CB8" s="93" t="s">
        <v>28</v>
      </c>
      <c r="CC8" s="64" t="s">
        <v>30</v>
      </c>
      <c r="CD8" s="64" t="str">
        <f>IFERROR(IF(LOOKUP(1,0/('[1]檢查、製造商、認證種類、字號'!$B$2:$B$7123&amp;'[1]檢查、製造商、認證種類、字號'!$E$2:$E$7123=CF8&amp;CE8),'[1]檢查、製造商、認證種類、字號'!$C$2:$C$7123)=0,"",LOOKUP(1,0/('[1]檢查、製造商、認證種類、字號'!$B$2:$B$7123&amp;'[1]檢查、製造商、認證種類、字號'!$E$2:$E$7123=CF8&amp;CE8),'[1]檢查、製造商、認證種類、字號'!$C$2:$C$7123)),"")</f>
        <v>大統益股份有限公司</v>
      </c>
      <c r="CE8" s="64" t="str">
        <f>IFERROR(IF(IFERROR(VLOOKUP(CF8&amp;LEFT($G$3,2),'[1]檢查、製造商、認證種類、字號'!$Q$2:$R$87,2,FALSE),"")="",VLOOKUP(CF8,'[1]檢查、製造商、認證種類、字號'!$B$2:$G$7123,4,FALSE),VLOOKUP(CF8&amp;LEFT($G$3,2),'[1]檢查、製造商、認證種類、字號'!$Q$2:$R$198,2,FALSE)),"")</f>
        <v>日陞</v>
      </c>
      <c r="CF8" s="94" t="s">
        <v>39</v>
      </c>
      <c r="CG8" s="94"/>
      <c r="CH8" s="95" t="str">
        <f>IFERROR(IF(LOOKUP(1,0/('[1]檢查、製造商、認證種類、字號'!$B$2:$B$7123&amp;'[1]檢查、製造商、認證種類、字號'!$E$2:$E$7123=CF8&amp;CE8),'[1]檢查、製造商、認證種類、字號'!$F$2:$F$7123)=0,"",LOOKUP(1,0/('[1]檢查、製造商、認證種類、字號'!$B$2:$B$7123&amp;'[1]檢查、製造商、認證種類、字號'!$E$2:$E$7123=CF8&amp;CE8),'[1]檢查、製造商、認證種類、字號'!$F$2:$F$7123)),"")</f>
        <v>桶</v>
      </c>
      <c r="CI8" s="67"/>
      <c r="CJ8" s="68" t="str">
        <f t="shared" ref="CJ8:CJ60" si="2">IF(CG8*CI8=0,"",CG8*CI8)</f>
        <v/>
      </c>
      <c r="CK8" s="52" t="str">
        <f>IFERROR(IF(LOOKUP(1,0/('[1]檢查、製造商、認證種類、字號'!$B$2:$B$7123&amp;'[1]檢查、製造商、認證種類、字號'!$E$2:$E$7123=CF8&amp;CE8),'[1]檢查、製造商、認證種類、字號'!$H$2:$H$7123)=0,"",LOOKUP(1,0/('[1]檢查、製造商、認證種類、字號'!$B$2:$B$7123&amp;'[1]檢查、製造商、認證種類、字號'!$E$2:$E$7123=CF8&amp;CE8),'[1]檢查、製造商、認證種類、字號'!$H$2:$H$7123)),"")</f>
        <v/>
      </c>
      <c r="CL8" s="59" t="str">
        <f>IFERROR(IF(LOOKUP(1,0/('[1]檢查、製造商、認證種類、字號'!$B$2:$B$7123&amp;'[1]檢查、製造商、認證種類、字號'!$E$2:$E$7123=CF8&amp;CE8),'[1]檢查、製造商、認證種類、字號'!$I$2:$I$7123)=0,"",LOOKUP(1,0/('[1]檢查、製造商、認證種類、字號'!$B$2:$B$7123&amp;'[1]檢查、製造商、認證種類、字號'!$E$2:$E$7123=CF8&amp;CE8),'[1]檢查、製造商、認證種類、字號'!$I$2:$I$7123)),"")</f>
        <v/>
      </c>
      <c r="CM8" s="57"/>
      <c r="CN8" s="58"/>
    </row>
    <row r="9" spans="1:94" s="32" customFormat="1" ht="24.75">
      <c r="A9" s="540" t="s">
        <v>40</v>
      </c>
      <c r="B9" s="522"/>
      <c r="C9" s="96" t="s">
        <v>41</v>
      </c>
      <c r="D9" s="97" t="str">
        <f>IFERROR(IF(LOOKUP(1,0/('[1]檢查、製造商、認證種類、字號'!$B$2:$B$7525&amp;'[1]檢查、製造商、認證種類、字號'!$E$2:$E$7525=F9&amp;E9),'[1]檢查、製造商、認證種類、字號'!$C$2:$C$7525)=0,"",LOOKUP(1,0/('[1]檢查、製造商、認證種類、字號'!$B$2:$B$7525&amp;'[1]檢查、製造商、認證種類、字號'!$E$2:$E$7525=F9&amp;E9),'[1]檢查、製造商、認證種類、字號'!$C$2:$C$7525)),"")</f>
        <v/>
      </c>
      <c r="E9" s="60" t="str">
        <f>IFERROR(IF(IFERROR(VLOOKUP(F9&amp;LEFT($G$3,2),'[1]檢查、製造商、認證種類、字號'!$Q$2:$R$242,2,FALSE),"")="",VLOOKUP(F9,'[1]檢查、製造商、認證種類、字號'!$B$2:$E$7525,4,FALSE),VLOOKUP(F9&amp;LEFT($G$3,2),'[1]檢查、製造商、認證種類、字號'!$Q$2:$R$242,2,FALSE)),"")</f>
        <v>全國漁會</v>
      </c>
      <c r="F9" s="98" t="s">
        <v>42</v>
      </c>
      <c r="G9" s="99">
        <v>60.5</v>
      </c>
      <c r="H9" s="96">
        <f>ROUND(G9*$H$5/1000,0)</f>
        <v>84</v>
      </c>
      <c r="I9" s="100" t="str">
        <f>IFERROR(IF(LOOKUP(1,0/('[1]檢查、製造商、認證種類、字號'!$B$2:$B$7525&amp;'[1]檢查、製造商、認證種類、字號'!$E$2:$E$7525=F9&amp;E9),'[1]檢查、製造商、認證種類、字號'!$F$2:$F$7525)=0,"",LOOKUP(1,0/('[1]檢查、製造商、認證種類、字號'!$B$2:$B$7525&amp;'[1]檢查、製造商、認證種類、字號'!$E$2:$E$7525=F9&amp;E9),'[1]檢查、製造商、認證種類、字號'!$F$2:$F$7525)),"")</f>
        <v>KG</v>
      </c>
      <c r="J9" s="97" t="str">
        <f>IFERROR(IF(LOOKUP(1,0/('[1]檢查、製造商、認證種類、字號'!$B$2:$B$7525&amp;'[1]檢查、製造商、認證種類、字號'!$E$2:$E$7525=F9&amp;E9),'[1]檢查、製造商、認證種類、字號'!$H$2:$H$7525)=0,"",LOOKUP(1,0/('[1]檢查、製造商、認證種類、字號'!$B$2:$B$7525&amp;'[1]檢查、製造商、認證種類、字號'!$E$2:$E$7525=F9&amp;E9),'[1]檢查、製造商、認證種類、字號'!$H$2:$H$7525)),"")</f>
        <v/>
      </c>
      <c r="K9" s="97" t="str">
        <f>IFERROR(IF(LOOKUP(1,0/('[1]檢查、製造商、認證種類、字號'!$B$2:$B$7525&amp;'[1]檢查、製造商、認證種類、字號'!$E$2:$E$7525=F9&amp;E9),'[1]檢查、製造商、認證種類、字號'!$I$2:$I$7525)=0,"",LOOKUP(1,0/('[1]檢查、製造商、認證種類、字號'!$B$2:$B$7525&amp;'[1]檢查、製造商、認證種類、字號'!$E$2:$E$7525=F9&amp;E9),'[1]檢查、製造商、認證種類、字號'!$I$2:$I$7525)),"")</f>
        <v/>
      </c>
      <c r="L9" s="101" t="s">
        <v>28</v>
      </c>
      <c r="M9" s="102" t="s">
        <v>43</v>
      </c>
      <c r="N9" s="527" t="s">
        <v>44</v>
      </c>
      <c r="O9" s="522"/>
      <c r="P9" s="96" t="s">
        <v>41</v>
      </c>
      <c r="Q9" s="97" t="str">
        <f>IFERROR(IF(LOOKUP(1,0/('[1]檢查、製造商、認證種類、字號'!$B$2:$B$7525&amp;'[1]檢查、製造商、認證種類、字號'!$E$2:$E$7525=S9&amp;R9),'[1]檢查、製造商、認證種類、字號'!$C$2:$C$7525)=0,"",LOOKUP(1,0/('[1]檢查、製造商、認證種類、字號'!$B$2:$B$7525&amp;'[1]檢查、製造商、認證種類、字號'!$E$2:$E$7525=S9&amp;R9),'[1]檢查、製造商、認證種類、字號'!$C$2:$C$7525)),"")</f>
        <v/>
      </c>
      <c r="R9" s="103" t="s">
        <v>45</v>
      </c>
      <c r="S9" s="98" t="s">
        <v>46</v>
      </c>
      <c r="T9" s="104">
        <v>35</v>
      </c>
      <c r="U9" s="96">
        <f>ROUND(T9*$U$5/1000,0)</f>
        <v>49</v>
      </c>
      <c r="V9" s="100" t="str">
        <f>IFERROR(IF(LOOKUP(1,0/('[1]檢查、製造商、認證種類、字號'!$B$2:$B$7525&amp;'[1]檢查、製造商、認證種類、字號'!$E$2:$E$7525=S9&amp;R9),'[1]檢查、製造商、認證種類、字號'!$F$2:$F$7525)=0,"",LOOKUP(1,0/('[1]檢查、製造商、認證種類、字號'!$B$2:$B$7525&amp;'[1]檢查、製造商、認證種類、字號'!$E$2:$E$7525=S9&amp;R9),'[1]檢查、製造商、認證種類、字號'!$F$2:$F$7525)),"")</f>
        <v>KG</v>
      </c>
      <c r="W9" s="97" t="str">
        <f>IFERROR(IF(LOOKUP(1,0/('[1]檢查、製造商、認證種類、字號'!$B$2:$B$7525&amp;'[1]檢查、製造商、認證種類、字號'!$E$2:$E$7525=S9&amp;R9),'[1]檢查、製造商、認證種類、字號'!$H$2:$H$7525)=0,"",LOOKUP(1,0/('[1]檢查、製造商、認證種類、字號'!$B$2:$B$7525&amp;'[1]檢查、製造商、認證種類、字號'!$E$2:$E$7525=S9&amp;R9),'[1]檢查、製造商、認證種類、字號'!$H$2:$H$7525)),"")</f>
        <v>CAS台灣優良農產品</v>
      </c>
      <c r="X9" s="105" t="str">
        <f>IFERROR(IF(LOOKUP(1,0/('[1]檢查、製造商、認證種類、字號'!$B$2:$B$7525&amp;'[1]檢查、製造商、認證種類、字號'!$E$2:$E$7525=S9&amp;R9),'[1]檢查、製造商、認證種類、字號'!$I$2:$I$7525)=0,"",LOOKUP(1,0/('[1]檢查、製造商、認證種類、字號'!$B$2:$B$7525&amp;'[1]檢查、製造商、認證種類、字號'!$E$2:$E$7525=S9&amp;R9),'[1]檢查、製造商、認證種類、字號'!$I$2:$I$7525)),"")</f>
        <v>012003</v>
      </c>
      <c r="Y9" s="101" t="s">
        <v>28</v>
      </c>
      <c r="Z9" s="102"/>
      <c r="AA9" s="527" t="s">
        <v>47</v>
      </c>
      <c r="AB9" s="522"/>
      <c r="AC9" s="96" t="s">
        <v>41</v>
      </c>
      <c r="AD9" s="97" t="str">
        <f>IFERROR(IF(LOOKUP(1,0/('[1]檢查、製造商、認證種類、字號'!$B$2:$B$7525&amp;'[1]檢查、製造商、認證種類、字號'!$E$2:$E$7525=AF9&amp;AE9),'[1]檢查、製造商、認證種類、字號'!$C$2:$C$7525)=0,"",LOOKUP(1,0/('[1]檢查、製造商、認證種類、字號'!$B$2:$B$7525&amp;'[1]檢查、製造商、認證種類、字號'!$E$2:$E$7525=AF9&amp;AE9),'[1]檢查、製造商、認證種類、字號'!$C$2:$C$7525)),"")</f>
        <v>復進企業股份有限公司</v>
      </c>
      <c r="AE9" s="103" t="s">
        <v>48</v>
      </c>
      <c r="AF9" s="106" t="s">
        <v>49</v>
      </c>
      <c r="AG9" s="99">
        <v>15</v>
      </c>
      <c r="AH9" s="96">
        <f t="shared" si="1"/>
        <v>21</v>
      </c>
      <c r="AI9" s="100" t="str">
        <f>IFERROR(IF(LOOKUP(1,0/('[1]檢查、製造商、認證種類、字號'!$B$2:$B$7525&amp;'[1]檢查、製造商、認證種類、字號'!$E$2:$E$7525=AF9&amp;AE9),'[1]檢查、製造商、認證種類、字號'!$F$2:$F$7525)=0,"",LOOKUP(1,0/('[1]檢查、製造商、認證種類、字號'!$B$2:$B$7525&amp;'[1]檢查、製造商、認證種類、字號'!$E$2:$E$7525=AF9&amp;AE9),'[1]檢查、製造商、認證種類、字號'!$F$2:$F$7525)),"")</f>
        <v>KG</v>
      </c>
      <c r="AJ9" s="97" t="str">
        <f>IFERROR(IF(LOOKUP(1,0/('[1]檢查、製造商、認證種類、字號'!$B$2:$B$7525&amp;'[1]檢查、製造商、認證種類、字號'!$E$2:$E$7525=AF9&amp;AE9),'[1]檢查、製造商、認證種類、字號'!$H$2:$H$7525)=0,"",LOOKUP(1,0/('[1]檢查、製造商、認證種類、字號'!$B$2:$B$7525&amp;'[1]檢查、製造商、認證種類、字號'!$E$2:$E$7525=AF9&amp;AE9),'[1]檢查、製造商、認證種類、字號'!$H$2:$H$7525)),"")</f>
        <v>CAS台灣優良農產品</v>
      </c>
      <c r="AK9" s="105" t="str">
        <f>IFERROR(IF(LOOKUP(1,0/('[1]檢查、製造商、認證種類、字號'!$B$2:$B$7525&amp;'[1]檢查、製造商、認證種類、字號'!$E$2:$E$7525=AF9&amp;AE9),'[1]檢查、製造商、認證種類、字號'!$I$2:$I$7525)=0,"",LOOKUP(1,0/('[1]檢查、製造商、認證種類、字號'!$B$2:$B$7525&amp;'[1]檢查、製造商、認證種類、字號'!$E$2:$E$7525=AF9&amp;AE9),'[1]檢查、製造商、認證種類、字號'!$I$2:$I$7525)),"")</f>
        <v>016302</v>
      </c>
      <c r="AL9" s="101" t="s">
        <v>28</v>
      </c>
      <c r="AM9" s="107" t="s">
        <v>50</v>
      </c>
      <c r="AN9" s="530" t="s">
        <v>51</v>
      </c>
      <c r="AO9" s="522"/>
      <c r="AP9" s="96" t="s">
        <v>41</v>
      </c>
      <c r="AQ9" s="97" t="str">
        <f>IFERROR(IF(LOOKUP(1,0/('[1]檢查、製造商、認證種類、字號'!$B$2:$B$7525&amp;'[1]檢查、製造商、認證種類、字號'!$E$2:$E$7525=AS9&amp;AR9),'[1]檢查、製造商、認證種類、字號'!$C$2:$C$7525)=0,"",LOOKUP(1,0/('[1]檢查、製造商、認證種類、字號'!$B$2:$B$7525&amp;'[1]檢查、製造商、認證種類、字號'!$E$2:$E$7525=AS9&amp;AR9),'[1]檢查、製造商、認證種類、字號'!$C$2:$C$7525)),"")</f>
        <v>永軒食品有限公司</v>
      </c>
      <c r="AR9" s="103" t="str">
        <f>IFERROR(IF(IFERROR(VLOOKUP(AS9&amp;LEFT($G$3,2),'[1]檢查、製造商、認證種類、字號'!$P$1:$Q$2,2,FALSE),"")="",VLOOKUP(AS9,'[1]檢查、製造商、認證種類、字號'!$B$2:$E$7525,4,FALSE),VLOOKUP(AS9&amp;LEFT($G$3,2),'[1]檢查、製造商、認證種類、字號'!$P$1:$Q$2,2,FALSE)),"")</f>
        <v>永軒</v>
      </c>
      <c r="AS9" s="98" t="s">
        <v>52</v>
      </c>
      <c r="AT9" s="99">
        <v>65</v>
      </c>
      <c r="AU9" s="108">
        <f>ROUND(AT9*$AU$5/1000,0)</f>
        <v>90</v>
      </c>
      <c r="AV9" s="100" t="str">
        <f>IFERROR(IF(LOOKUP(1,0/('[1]檢查、製造商、認證種類、字號'!$B$2:$B$7525&amp;'[1]檢查、製造商、認證種類、字號'!$E$2:$E$7525=AS9&amp;AR9),'[1]檢查、製造商、認證種類、字號'!$F$2:$F$7525)=0,"",LOOKUP(1,0/('[1]檢查、製造商、認證種類、字號'!$B$2:$B$7525&amp;'[1]檢查、製造商、認證種類、字號'!$E$2:$E$7525=AS9&amp;AR9),'[1]檢查、製造商、認證種類、字號'!$F$2:$F$7525)),"")</f>
        <v>KG</v>
      </c>
      <c r="AW9" s="97" t="str">
        <f>IFERROR(IF(LOOKUP(1,0/('[1]檢查、製造商、認證種類、字號'!$B$2:$B$7525&amp;'[1]檢查、製造商、認證種類、字號'!$E$2:$E$7525=AS9&amp;AR9),'[1]檢查、製造商、認證種類、字號'!$H$2:$H$7525)=0,"",LOOKUP(1,0/('[1]檢查、製造商、認證種類、字號'!$B$2:$B$7525&amp;'[1]檢查、製造商、認證種類、字號'!$E$2:$E$7525=AS9&amp;AR9),'[1]檢查、製造商、認證種類、字號'!$H$2:$H$7525)),"")</f>
        <v/>
      </c>
      <c r="AX9" s="105" t="str">
        <f>IFERROR(IF(LOOKUP(1,0/('[1]檢查、製造商、認證種類、字號'!$B$2:$B$7525&amp;'[1]檢查、製造商、認證種類、字號'!$E$2:$E$7525=AS9&amp;AR9),'[1]檢查、製造商、認證種類、字號'!$I$2:$I$7525)=0,"",LOOKUP(1,0/('[1]檢查、製造商、認證種類、字號'!$B$2:$B$7525&amp;'[1]檢查、製造商、認證種類、字號'!$E$2:$E$7525=AS9&amp;AR9),'[1]檢查、製造商、認證種類、字號'!$I$2:$I$7525)),"")</f>
        <v/>
      </c>
      <c r="AY9" s="101" t="s">
        <v>28</v>
      </c>
      <c r="AZ9" s="102" t="s">
        <v>28</v>
      </c>
      <c r="BA9" s="530" t="s">
        <v>53</v>
      </c>
      <c r="BB9" s="522"/>
      <c r="BC9" s="96" t="s">
        <v>41</v>
      </c>
      <c r="BD9" s="97" t="str">
        <f>IFERROR(IF(LOOKUP(1,0/('[1]檢查、製造商、認證種類、字號'!$B$2:$B$7525&amp;'[1]檢查、製造商、認證種類、字號'!$E$2:$E$7525=BF9&amp;BE9),'[1]檢查、製造商、認證種類、字號'!$C$2:$C$7525)=0,"",LOOKUP(1,0/('[1]檢查、製造商、認證種類、字號'!$B$2:$B$7525&amp;'[1]檢查、製造商、認證種類、字號'!$E$2:$E$7525=BF9&amp;BE9),'[1]檢查、製造商、認證種類、字號'!$C$2:$C$7525)),"")</f>
        <v/>
      </c>
      <c r="BE9" s="103" t="s">
        <v>45</v>
      </c>
      <c r="BF9" s="98" t="s">
        <v>46</v>
      </c>
      <c r="BG9" s="99">
        <v>39</v>
      </c>
      <c r="BH9" s="96">
        <f>ROUND(BG9*$BH$5/1000,0)</f>
        <v>54</v>
      </c>
      <c r="BI9" s="100" t="str">
        <f>IFERROR(IF(LOOKUP(1,0/('[1]檢查、製造商、認證種類、字號'!$B$2:$B$7525&amp;'[1]檢查、製造商、認證種類、字號'!$E$2:$E$7525=BF9&amp;BE9),'[1]檢查、製造商、認證種類、字號'!$F$2:$F$7525)=0,"",LOOKUP(1,0/('[1]檢查、製造商、認證種類、字號'!$B$2:$B$7525&amp;'[1]檢查、製造商、認證種類、字號'!$E$2:$E$7525=BF9&amp;BE9),'[1]檢查、製造商、認證種類、字號'!$F$2:$F$7525)),"")</f>
        <v>KG</v>
      </c>
      <c r="BJ9" s="97" t="str">
        <f>IFERROR(IF(LOOKUP(1,0/('[1]檢查、製造商、認證種類、字號'!$B$2:$B$7525&amp;'[1]檢查、製造商、認證種類、字號'!$E$2:$E$7525=BF9&amp;BE9),'[1]檢查、製造商、認證種類、字號'!$H$2:$H$7525)=0,"",LOOKUP(1,0/('[1]檢查、製造商、認證種類、字號'!$B$2:$B$7525&amp;'[1]檢查、製造商、認證種類、字號'!$E$2:$E$7525=BF9&amp;BE9),'[1]檢查、製造商、認證種類、字號'!$H$2:$H$7525)),"")</f>
        <v>CAS台灣優良農產品</v>
      </c>
      <c r="BK9" s="105" t="str">
        <f>IFERROR(IF(LOOKUP(1,0/('[1]檢查、製造商、認證種類、字號'!$B$2:$B$7525&amp;'[1]檢查、製造商、認證種類、字號'!$E$2:$E$7525=BF9&amp;BE9),'[1]檢查、製造商、認證種類、字號'!$I$2:$I$7525)=0,"",LOOKUP(1,0/('[1]檢查、製造商、認證種類、字號'!$B$2:$B$7525&amp;'[1]檢查、製造商、認證種類、字號'!$E$2:$E$7525=BF9&amp;BE9),'[1]檢查、製造商、認證種類、字號'!$I$2:$I$7525)),"")</f>
        <v>012003</v>
      </c>
      <c r="BL9" s="101" t="s">
        <v>28</v>
      </c>
      <c r="BM9" s="102" t="s">
        <v>28</v>
      </c>
      <c r="BN9" s="532"/>
      <c r="BO9" s="521"/>
      <c r="BP9" s="109" t="s">
        <v>41</v>
      </c>
      <c r="BQ9" s="110" t="str">
        <f>IFERROR(IF(LOOKUP(1,0/('[1]檢查、製造商、認證種類、字號'!$B$2:$B$7525&amp;'[1]檢查、製造商、認證種類、字號'!$E$2:$E$7525=BS9&amp;BR9),'[1]檢查、製造商、認證種類、字號'!$C$2:$C$7525)=0,"",LOOKUP(1,0/('[1]檢查、製造商、認證種類、字號'!$B$2:$B$7525&amp;'[1]檢查、製造商、認證種類、字號'!$E$2:$E$7525=BS9&amp;BR9),'[1]檢查、製造商、認證種類、字號'!$C$2:$C$7525)),"")</f>
        <v/>
      </c>
      <c r="BR9" s="111" t="str">
        <f>IFERROR(IF(IFERROR(VLOOKUP(BS9&amp;LEFT($G$3,2),'[1]檢查、製造商、認證種類、字號'!$P$1:$Q$2,2,FALSE),"")="",VLOOKUP(BS9,'[1]檢查、製造商、認證種類、字號'!$B$2:$E$7525,4,FALSE),VLOOKUP(BS9&amp;LEFT($G$3,2),'[1]檢查、製造商、認證種類、字號'!$P$1:$Q$2,2,FALSE)),"")</f>
        <v/>
      </c>
      <c r="BS9" s="112"/>
      <c r="BT9" s="113"/>
      <c r="BU9" s="109"/>
      <c r="BV9" s="114" t="str">
        <f>IFERROR(IF(LOOKUP(1,0/('[1]檢查、製造商、認證種類、字號'!$B$2:$B$7525&amp;'[1]檢查、製造商、認證種類、字號'!$E$2:$E$7525=BS9&amp;BR9),'[1]檢查、製造商、認證種類、字號'!$F$2:$F$7525)=0,"",LOOKUP(1,0/('[1]檢查、製造商、認證種類、字號'!$B$2:$B$7525&amp;'[1]檢查、製造商、認證種類、字號'!$E$2:$E$7525=BS9&amp;BR9),'[1]檢查、製造商、認證種類、字號'!$F$2:$F$7525)),"")</f>
        <v/>
      </c>
      <c r="BW9" s="115"/>
      <c r="BX9" s="109" t="str">
        <f t="shared" si="0"/>
        <v/>
      </c>
      <c r="BY9" s="110" t="str">
        <f>IFERROR(IF(LOOKUP(1,0/('[1]檢查、製造商、認證種類、字號'!$B$2:$B$7525&amp;'[1]檢查、製造商、認證種類、字號'!$E$2:$E$7525=BS9&amp;BR9),'[1]檢查、製造商、認證種類、字號'!$H$2:$H$7525)=0,"",LOOKUP(1,0/('[1]檢查、製造商、認證種類、字號'!$B$2:$B$7525&amp;'[1]檢查、製造商、認證種類、字號'!$E$2:$E$7525=BS9&amp;BR9),'[1]檢查、製造商、認證種類、字號'!$H$2:$H$7525)),"")</f>
        <v/>
      </c>
      <c r="BZ9" s="116" t="str">
        <f>IFERROR(IF(LOOKUP(1,0/('[1]檢查、製造商、認證種類、字號'!$B$2:$B$7525&amp;'[1]檢查、製造商、認證種類、字號'!$E$2:$E$7525=BS9&amp;BR9),'[1]檢查、製造商、認證種類、字號'!$I$2:$I$7525)=0,"",LOOKUP(1,0/('[1]檢查、製造商、認證種類、字號'!$B$2:$B$7525&amp;'[1]檢查、製造商、認證種類、字號'!$E$2:$E$7525=BS9&amp;BR9),'[1]檢查、製造商、認證種類、字號'!$I$2:$I$7525)),"")</f>
        <v/>
      </c>
      <c r="CA9" s="117" t="s">
        <v>28</v>
      </c>
      <c r="CB9" s="118" t="s">
        <v>28</v>
      </c>
      <c r="CC9" s="65" t="s">
        <v>30</v>
      </c>
      <c r="CD9" s="65" t="str">
        <f>IFERROR(IF(LOOKUP(1,0/('[1]檢查、製造商、認證種類、字號'!$B$2:$B$7123&amp;'[1]檢查、製造商、認證種類、字號'!$E$2:$E$7123=CF9&amp;CE9),'[1]檢查、製造商、認證種類、字號'!$C$2:$C$7123)=0,"",LOOKUP(1,0/('[1]檢查、製造商、認證種類、字號'!$B$2:$B$7123&amp;'[1]檢查、製造商、認證種類、字號'!$E$2:$E$7123=CF9&amp;CE9),'[1]檢查、製造商、認證種類、字號'!$C$2:$C$7123)),"")</f>
        <v>李燈燦製油</v>
      </c>
      <c r="CE9" s="65" t="str">
        <f>IFERROR(IF(IFERROR(VLOOKUP(CF9&amp;LEFT($G$3,2),'[1]檢查、製造商、認證種類、字號'!$Q$2:$R$87,2,FALSE),"")="",VLOOKUP(CF9,'[1]檢查、製造商、認證種類、字號'!$B$2:$G$7123,4,FALSE),VLOOKUP(CF9&amp;LEFT($G$3,2),'[1]檢查、製造商、認證種類、字號'!$Q$2:$R$198,2,FALSE)),"")</f>
        <v>日陞</v>
      </c>
      <c r="CF9" s="65" t="s">
        <v>54</v>
      </c>
      <c r="CG9" s="65"/>
      <c r="CH9" s="66" t="str">
        <f>IFERROR(IF(LOOKUP(1,0/('[1]檢查、製造商、認證種類、字號'!$B$2:$B$7123&amp;'[1]檢查、製造商、認證種類、字號'!$E$2:$E$7123=CF9&amp;CE9),'[1]檢查、製造商、認證種類、字號'!$F$2:$F$7123)=0,"",LOOKUP(1,0/('[1]檢查、製造商、認證種類、字號'!$B$2:$B$7123&amp;'[1]檢查、製造商、認證種類、字號'!$E$2:$E$7123=CF9&amp;CE9),'[1]檢查、製造商、認證種類、字號'!$F$2:$F$7123)),"")</f>
        <v>桶</v>
      </c>
      <c r="CI9" s="119"/>
      <c r="CJ9" s="120" t="str">
        <f t="shared" si="2"/>
        <v/>
      </c>
      <c r="CK9" s="52" t="str">
        <f>IFERROR(IF(LOOKUP(1,0/('[1]檢查、製造商、認證種類、字號'!$B$2:$B$7123&amp;'[1]檢查、製造商、認證種類、字號'!$E$2:$E$7123=CF9&amp;CE9),'[1]檢查、製造商、認證種類、字號'!$H$2:$H$7123)=0,"",LOOKUP(1,0/('[1]檢查、製造商、認證種類、字號'!$B$2:$B$7123&amp;'[1]檢查、製造商、認證種類、字號'!$E$2:$E$7123=CF9&amp;CE9),'[1]檢查、製造商、認證種類、字號'!$H$2:$H$7123)),"")</f>
        <v/>
      </c>
      <c r="CL9" s="59" t="str">
        <f>IFERROR(IF(LOOKUP(1,0/('[1]檢查、製造商、認證種類、字號'!$B$2:$B$7123&amp;'[1]檢查、製造商、認證種類、字號'!$E$2:$E$7123=CF9&amp;CE9),'[1]檢查、製造商、認證種類、字號'!$I$2:$I$7123)=0,"",LOOKUP(1,0/('[1]檢查、製造商、認證種類、字號'!$B$2:$B$7123&amp;'[1]檢查、製造商、認證種類、字號'!$E$2:$E$7123=CF9&amp;CE9),'[1]檢查、製造商、認證種類、字號'!$I$2:$I$7123)),"")</f>
        <v/>
      </c>
      <c r="CM9" s="57"/>
      <c r="CN9" s="58"/>
    </row>
    <row r="10" spans="1:94" s="32" customFormat="1" ht="24.75">
      <c r="A10" s="541"/>
      <c r="B10" s="522"/>
      <c r="C10" s="40" t="s">
        <v>41</v>
      </c>
      <c r="D10" s="52" t="str">
        <f>IFERROR(IF(LOOKUP(1,0/('[1]檢查、製造商、認證種類、字號'!$B$2:$B$7525&amp;'[1]檢查、製造商、認證種類、字號'!$E$2:$E$7525=F10&amp;E10),'[1]檢查、製造商、認證種類、字號'!$C$2:$C$7525)=0,"",LOOKUP(1,0/('[1]檢查、製造商、認證種類、字號'!$B$2:$B$7525&amp;'[1]檢查、製造商、認證種類、字號'!$E$2:$E$7525=F10&amp;E10),'[1]檢查、製造商、認證種類、字號'!$C$2:$C$7525)),"")</f>
        <v/>
      </c>
      <c r="E10" s="60" t="str">
        <f>IFERROR(IF(IFERROR(VLOOKUP(F10&amp;LEFT($G$3,2),'[1]檢查、製造商、認證種類、字號'!$Q$2:$R$242,2,FALSE),"")="",VLOOKUP(F10,'[1]檢查、製造商、認證種類、字號'!$B$2:$E$7525,4,FALSE),VLOOKUP(F10&amp;LEFT($G$3,2),'[1]檢查、製造商、認證種類、字號'!$Q$2:$R$242,2,FALSE)),"")</f>
        <v>佑豐</v>
      </c>
      <c r="F10" s="54" t="s">
        <v>55</v>
      </c>
      <c r="G10" s="121">
        <v>22</v>
      </c>
      <c r="H10" s="96">
        <f>ROUND(G10*$H$5/1000,0)</f>
        <v>31</v>
      </c>
      <c r="I10" s="48" t="str">
        <f>IFERROR(IF(LOOKUP(1,0/('[1]檢查、製造商、認證種類、字號'!$B$2:$B$7525&amp;'[1]檢查、製造商、認證種類、字號'!$E$2:$E$7525=F10&amp;E10),'[1]檢查、製造商、認證種類、字號'!$F$2:$F$7525)=0,"",LOOKUP(1,0/('[1]檢查、製造商、認證種類、字號'!$B$2:$B$7525&amp;'[1]檢查、製造商、認證種類、字號'!$E$2:$E$7525=F10&amp;E10),'[1]檢查、製造商、認證種類、字號'!$F$2:$F$7525)),"")</f>
        <v>KG</v>
      </c>
      <c r="J10" s="52" t="str">
        <f>IFERROR(IF(LOOKUP(1,0/('[1]檢查、製造商、認證種類、字號'!$B$2:$B$7525&amp;'[1]檢查、製造商、認證種類、字號'!$E$2:$E$7525=F10&amp;E10),'[1]檢查、製造商、認證種類、字號'!$H$2:$H$7525)=0,"",LOOKUP(1,0/('[1]檢查、製造商、認證種類、字號'!$B$2:$B$7525&amp;'[1]檢查、製造商、認證種類、字號'!$E$2:$E$7525=F10&amp;E10),'[1]檢查、製造商、認證種類、字號'!$H$2:$H$7525)),"")</f>
        <v/>
      </c>
      <c r="K10" s="52" t="str">
        <f>IFERROR(IF(LOOKUP(1,0/('[1]檢查、製造商、認證種類、字號'!$B$2:$B$7525&amp;'[1]檢查、製造商、認證種類、字號'!$E$2:$E$7525=F10&amp;E10),'[1]檢查、製造商、認證種類、字號'!$I$2:$I$7525)=0,"",LOOKUP(1,0/('[1]檢查、製造商、認證種類、字號'!$B$2:$B$7525&amp;'[1]檢查、製造商、認證種類、字號'!$E$2:$E$7525=F10&amp;E10),'[1]檢查、製造商、認證種類、字號'!$I$2:$I$7525)),"")</f>
        <v/>
      </c>
      <c r="L10" s="57" t="s">
        <v>28</v>
      </c>
      <c r="M10" s="58" t="s">
        <v>28</v>
      </c>
      <c r="N10" s="527"/>
      <c r="O10" s="522"/>
      <c r="P10" s="40" t="s">
        <v>41</v>
      </c>
      <c r="Q10" s="52" t="str">
        <f>IFERROR(IF(LOOKUP(1,0/('[1]檢查、製造商、認證種類、字號'!$B$2:$B$7525&amp;'[1]檢查、製造商、認證種類、字號'!$E$2:$E$7525=S10&amp;R10),'[1]檢查、製造商、認證種類、字號'!$C$2:$C$7525)=0,"",LOOKUP(1,0/('[1]檢查、製造商、認證種類、字號'!$B$2:$B$7525&amp;'[1]檢查、製造商、認證種類、字號'!$E$2:$E$7525=S10&amp;R10),'[1]檢查、製造商、認證種類、字號'!$C$2:$C$7525)),"")</f>
        <v/>
      </c>
      <c r="R10" s="53" t="s">
        <v>45</v>
      </c>
      <c r="S10" s="54" t="s">
        <v>56</v>
      </c>
      <c r="T10" s="123">
        <v>35</v>
      </c>
      <c r="U10" s="96">
        <f>ROUND(T10*$U$5/1000,0)</f>
        <v>49</v>
      </c>
      <c r="V10" s="48" t="str">
        <f>IFERROR(IF(LOOKUP(1,0/('[1]檢查、製造商、認證種類、字號'!$B$2:$B$7525&amp;'[1]檢查、製造商、認證種類、字號'!$E$2:$E$7525=S10&amp;R10),'[1]檢查、製造商、認證種類、字號'!$F$2:$F$7525)=0,"",LOOKUP(1,0/('[1]檢查、製造商、認證種類、字號'!$B$2:$B$7525&amp;'[1]檢查、製造商、認證種類、字號'!$E$2:$E$7525=S10&amp;R10),'[1]檢查、製造商、認證種類、字號'!$F$2:$F$7525)),"")</f>
        <v>KG</v>
      </c>
      <c r="W10" s="52" t="str">
        <f>IFERROR(IF(LOOKUP(1,0/('[1]檢查、製造商、認證種類、字號'!$B$2:$B$7525&amp;'[1]檢查、製造商、認證種類、字號'!$E$2:$E$7525=S10&amp;R10),'[1]檢查、製造商、認證種類、字號'!$H$2:$H$7525)=0,"",LOOKUP(1,0/('[1]檢查、製造商、認證種類、字號'!$B$2:$B$7525&amp;'[1]檢查、製造商、認證種類、字號'!$E$2:$E$7525=S10&amp;R10),'[1]檢查、製造商、認證種類、字號'!$H$2:$H$7525)),"")</f>
        <v>CAS台灣優良農產品</v>
      </c>
      <c r="X10" s="59" t="str">
        <f>IFERROR(IF(LOOKUP(1,0/('[1]檢查、製造商、認證種類、字號'!$B$2:$B$7525&amp;'[1]檢查、製造商、認證種類、字號'!$E$2:$E$7525=S10&amp;R10),'[1]檢查、製造商、認證種類、字號'!$I$2:$I$7525)=0,"",LOOKUP(1,0/('[1]檢查、製造商、認證種類、字號'!$B$2:$B$7525&amp;'[1]檢查、製造商、認證種類、字號'!$E$2:$E$7525=S10&amp;R10),'[1]檢查、製造商、認證種類、字號'!$I$2:$I$7525)),"")</f>
        <v>012003</v>
      </c>
      <c r="Y10" s="57" t="s">
        <v>28</v>
      </c>
      <c r="Z10" s="58"/>
      <c r="AA10" s="527"/>
      <c r="AB10" s="522"/>
      <c r="AC10" s="40" t="s">
        <v>41</v>
      </c>
      <c r="AD10" s="52" t="str">
        <f>IFERROR(IF(LOOKUP(1,0/('[1]檢查、製造商、認證種類、字號'!$B$2:$B$7525&amp;'[1]檢查、製造商、認證種類、字號'!$E$2:$E$7525=AF10&amp;AE10),'[1]檢查、製造商、認證種類、字號'!$C$2:$C$7525)=0,"",LOOKUP(1,0/('[1]檢查、製造商、認證種類、字號'!$B$2:$B$7525&amp;'[1]檢查、製造商、認證種類、字號'!$E$2:$E$7525=AF10&amp;AE10),'[1]檢查、製造商、認證種類、字號'!$C$2:$C$7525)),"")</f>
        <v/>
      </c>
      <c r="AE10" s="60" t="str">
        <f>IFERROR(IF(IFERROR(VLOOKUP(AF10&amp;LEFT($G$3,2),'[1]檢查、製造商、認證種類、字號'!$Q$2:$R$242,2,FALSE),"")="",VLOOKUP(AF10,'[1]檢查、製造商、認證種類、字號'!$B$2:$E$7525,4,FALSE),VLOOKUP(AF10&amp;LEFT($G$3,2),'[1]檢查、製造商、認證種類、字號'!$Q$2:$R$242,2,FALSE)),"")</f>
        <v>中港興</v>
      </c>
      <c r="AF10" s="54" t="s">
        <v>57</v>
      </c>
      <c r="AG10" s="121">
        <v>10</v>
      </c>
      <c r="AH10" s="56">
        <f t="shared" si="1"/>
        <v>14</v>
      </c>
      <c r="AI10" s="48" t="str">
        <f>IFERROR(IF(LOOKUP(1,0/('[1]檢查、製造商、認證種類、字號'!$B$2:$B$7525&amp;'[1]檢查、製造商、認證種類、字號'!$E$2:$E$7525=AF10&amp;AE10),'[1]檢查、製造商、認證種類、字號'!$F$2:$F$7525)=0,"",LOOKUP(1,0/('[1]檢查、製造商、認證種類、字號'!$B$2:$B$7525&amp;'[1]檢查、製造商、認證種類、字號'!$E$2:$E$7525=AF10&amp;AE10),'[1]檢查、製造商、認證種類、字號'!$F$2:$F$7525)),"")</f>
        <v>KG</v>
      </c>
      <c r="AJ10" s="52" t="str">
        <f>IFERROR(IF(LOOKUP(1,0/('[1]檢查、製造商、認證種類、字號'!$B$2:$B$7525&amp;'[1]檢查、製造商、認證種類、字號'!$E$2:$E$7525=AF10&amp;AE10),'[1]檢查、製造商、認證種類、字號'!$H$2:$H$7525)=0,"",LOOKUP(1,0/('[1]檢查、製造商、認證種類、字號'!$B$2:$B$7525&amp;'[1]檢查、製造商、認證種類、字號'!$E$2:$E$7525=AF10&amp;AE10),'[1]檢查、製造商、認證種類、字號'!$H$2:$H$7525)),"")</f>
        <v/>
      </c>
      <c r="AK10" s="59" t="str">
        <f>IFERROR(IF(LOOKUP(1,0/('[1]檢查、製造商、認證種類、字號'!$B$2:$B$7525&amp;'[1]檢查、製造商、認證種類、字號'!$E$2:$E$7525=AF10&amp;AE10),'[1]檢查、製造商、認證種類、字號'!$I$2:$I$7525)=0,"",LOOKUP(1,0/('[1]檢查、製造商、認證種類、字號'!$B$2:$B$7525&amp;'[1]檢查、製造商、認證種類、字號'!$E$2:$E$7525=AF10&amp;AE10),'[1]檢查、製造商、認證種類、字號'!$I$2:$I$7525)),"")</f>
        <v/>
      </c>
      <c r="AL10" s="57" t="s">
        <v>28</v>
      </c>
      <c r="AM10" s="58" t="s">
        <v>28</v>
      </c>
      <c r="AN10" s="530"/>
      <c r="AO10" s="522"/>
      <c r="AP10" s="40" t="s">
        <v>41</v>
      </c>
      <c r="AQ10" s="52" t="str">
        <f>IFERROR(IF(LOOKUP(1,0/('[1]檢查、製造商、認證種類、字號'!$B$2:$B$7525&amp;'[1]檢查、製造商、認證種類、字號'!$E$2:$E$7525=AS10&amp;AR10),'[1]檢查、製造商、認證種類、字號'!$C$2:$C$7525)=0,"",LOOKUP(1,0/('[1]檢查、製造商、認證種類、字號'!$B$2:$B$7525&amp;'[1]檢查、製造商、認證種類、字號'!$E$2:$E$7525=AS10&amp;AR10),'[1]檢查、製造商、認證種類、字號'!$C$2:$C$7525)),"")</f>
        <v/>
      </c>
      <c r="AR10" s="60" t="str">
        <f>IFERROR(IF(IFERROR(VLOOKUP(AS10&amp;LEFT($G$3,2),'[1]檢查、製造商、認證種類、字號'!$Q$2:$R$242,2,FALSE),"")="",VLOOKUP(AS10,'[1]檢查、製造商、認證種類、字號'!$B$2:$E$7525,4,FALSE),VLOOKUP(AS10&amp;LEFT($G$3,2),'[1]檢查、製造商、認證種類、字號'!$Q$2:$R$242,2,FALSE)),"")</f>
        <v>佑豐</v>
      </c>
      <c r="AS10" s="54" t="s">
        <v>55</v>
      </c>
      <c r="AT10" s="121">
        <v>15</v>
      </c>
      <c r="AU10" s="40">
        <f t="shared" ref="AU10:AU13" si="3">ROUND(AT10*$AU$5/1000,0)</f>
        <v>21</v>
      </c>
      <c r="AV10" s="48" t="str">
        <f>IFERROR(IF(LOOKUP(1,0/('[1]檢查、製造商、認證種類、字號'!$B$2:$B$7525&amp;'[1]檢查、製造商、認證種類、字號'!$E$2:$E$7525=AS10&amp;AR10),'[1]檢查、製造商、認證種類、字號'!$F$2:$F$7525)=0,"",LOOKUP(1,0/('[1]檢查、製造商、認證種類、字號'!$B$2:$B$7525&amp;'[1]檢查、製造商、認證種類、字號'!$E$2:$E$7525=AS10&amp;AR10),'[1]檢查、製造商、認證種類、字號'!$F$2:$F$7525)),"")</f>
        <v>KG</v>
      </c>
      <c r="AW10" s="52" t="str">
        <f>IFERROR(IF(LOOKUP(1,0/('[1]檢查、製造商、認證種類、字號'!$B$2:$B$7525&amp;'[1]檢查、製造商、認證種類、字號'!$E$2:$E$7525=AS10&amp;AR10),'[1]檢查、製造商、認證種類、字號'!$H$2:$H$7525)=0,"",LOOKUP(1,0/('[1]檢查、製造商、認證種類、字號'!$B$2:$B$7525&amp;'[1]檢查、製造商、認證種類、字號'!$E$2:$E$7525=AS10&amp;AR10),'[1]檢查、製造商、認證種類、字號'!$H$2:$H$7525)),"")</f>
        <v/>
      </c>
      <c r="AX10" s="59" t="str">
        <f>IFERROR(IF(LOOKUP(1,0/('[1]檢查、製造商、認證種類、字號'!$B$2:$B$7525&amp;'[1]檢查、製造商、認證種類、字號'!$E$2:$E$7525=AS10&amp;AR10),'[1]檢查、製造商、認證種類、字號'!$I$2:$I$7525)=0,"",LOOKUP(1,0/('[1]檢查、製造商、認證種類、字號'!$B$2:$B$7525&amp;'[1]檢查、製造商、認證種類、字號'!$E$2:$E$7525=AS10&amp;AR10),'[1]檢查、製造商、認證種類、字號'!$I$2:$I$7525)),"")</f>
        <v/>
      </c>
      <c r="AY10" s="57" t="s">
        <v>28</v>
      </c>
      <c r="AZ10" s="58" t="s">
        <v>28</v>
      </c>
      <c r="BA10" s="530"/>
      <c r="BB10" s="522"/>
      <c r="BC10" s="40" t="s">
        <v>41</v>
      </c>
      <c r="BD10" s="52" t="str">
        <f>IFERROR(IF(LOOKUP(1,0/('[1]檢查、製造商、認證種類、字號'!$B$2:$B$7525&amp;'[1]檢查、製造商、認證種類、字號'!$E$2:$E$7525=BF10&amp;BE10),'[1]檢查、製造商、認證種類、字號'!$C$2:$C$7525)=0,"",LOOKUP(1,0/('[1]檢查、製造商、認證種類、字號'!$B$2:$B$7525&amp;'[1]檢查、製造商、認證種類、字號'!$E$2:$E$7525=BF10&amp;BE10),'[1]檢查、製造商、認證種類、字號'!$C$2:$C$7525)),"")</f>
        <v/>
      </c>
      <c r="BE10" s="53" t="s">
        <v>45</v>
      </c>
      <c r="BF10" s="54" t="s">
        <v>58</v>
      </c>
      <c r="BG10" s="121">
        <v>39</v>
      </c>
      <c r="BH10" s="40">
        <f>ROUND(BG10*$BH$5/1000,0)</f>
        <v>54</v>
      </c>
      <c r="BI10" s="48" t="str">
        <f>IFERROR(IF(LOOKUP(1,0/('[1]檢查、製造商、認證種類、字號'!$B$2:$B$7525&amp;'[1]檢查、製造商、認證種類、字號'!$E$2:$E$7525=BF10&amp;BE10),'[1]檢查、製造商、認證種類、字號'!$F$2:$F$7525)=0,"",LOOKUP(1,0/('[1]檢查、製造商、認證種類、字號'!$B$2:$B$7525&amp;'[1]檢查、製造商、認證種類、字號'!$E$2:$E$7525=BF10&amp;BE10),'[1]檢查、製造商、認證種類、字號'!$F$2:$F$7525)),"")</f>
        <v>KG</v>
      </c>
      <c r="BJ10" s="52" t="str">
        <f>IFERROR(IF(LOOKUP(1,0/('[1]檢查、製造商、認證種類、字號'!$B$2:$B$7525&amp;'[1]檢查、製造商、認證種類、字號'!$E$2:$E$7525=BF10&amp;BE10),'[1]檢查、製造商、認證種類、字號'!$H$2:$H$7525)=0,"",LOOKUP(1,0/('[1]檢查、製造商、認證種類、字號'!$B$2:$B$7525&amp;'[1]檢查、製造商、認證種類、字號'!$E$2:$E$7525=BF10&amp;BE10),'[1]檢查、製造商、認證種類、字號'!$H$2:$H$7525)),"")</f>
        <v>CAS台灣優良農產品</v>
      </c>
      <c r="BK10" s="59" t="str">
        <f>IFERROR(IF(LOOKUP(1,0/('[1]檢查、製造商、認證種類、字號'!$B$2:$B$7525&amp;'[1]檢查、製造商、認證種類、字號'!$E$2:$E$7525=BF10&amp;BE10),'[1]檢查、製造商、認證種類、字號'!$I$2:$I$7525)=0,"",LOOKUP(1,0/('[1]檢查、製造商、認證種類、字號'!$B$2:$B$7525&amp;'[1]檢查、製造商、認證種類、字號'!$E$2:$E$7525=BF10&amp;BE10),'[1]檢查、製造商、認證種類、字號'!$I$2:$I$7525)),"")</f>
        <v>012003</v>
      </c>
      <c r="BL10" s="57" t="s">
        <v>28</v>
      </c>
      <c r="BM10" s="58" t="s">
        <v>28</v>
      </c>
      <c r="BN10" s="520"/>
      <c r="BO10" s="522"/>
      <c r="BP10" s="40" t="s">
        <v>41</v>
      </c>
      <c r="BQ10" s="52" t="str">
        <f>IFERROR(IF(LOOKUP(1,0/('[1]檢查、製造商、認證種類、字號'!$B$2:$B$7525&amp;'[1]檢查、製造商、認證種類、字號'!$E$2:$E$7525=BS10&amp;BR10),'[1]檢查、製造商、認證種類、字號'!$C$2:$C$7525)=0,"",LOOKUP(1,0/('[1]檢查、製造商、認證種類、字號'!$B$2:$B$7525&amp;'[1]檢查、製造商、認證種類、字號'!$E$2:$E$7525=BS10&amp;BR10),'[1]檢查、製造商、認證種類、字號'!$C$2:$C$7525)),"")</f>
        <v/>
      </c>
      <c r="BR10" s="60" t="str">
        <f>IFERROR(IF(IFERROR(VLOOKUP(BS10&amp;LEFT($G$3,2),'[1]檢查、製造商、認證種類、字號'!$P$1:$Q$2,2,FALSE),"")="",VLOOKUP(BS10,'[1]檢查、製造商、認證種類、字號'!$B$2:$E$7525,4,FALSE),VLOOKUP(BS10&amp;LEFT($G$3,2),'[1]檢查、製造商、認證種類、字號'!$P$1:$Q$2,2,FALSE)),"")</f>
        <v/>
      </c>
      <c r="BS10" s="54"/>
      <c r="BT10" s="121"/>
      <c r="BU10" s="40"/>
      <c r="BV10" s="48" t="str">
        <f>IFERROR(IF(LOOKUP(1,0/('[1]檢查、製造商、認證種類、字號'!$B$2:$B$7525&amp;'[1]檢查、製造商、認證種類、字號'!$E$2:$E$7525=BS10&amp;BR10),'[1]檢查、製造商、認證種類、字號'!$F$2:$F$7525)=0,"",LOOKUP(1,0/('[1]檢查、製造商、認證種類、字號'!$B$2:$B$7525&amp;'[1]檢查、製造商、認證種類、字號'!$E$2:$E$7525=BS10&amp;BR10),'[1]檢查、製造商、認證種類、字號'!$F$2:$F$7525)),"")</f>
        <v/>
      </c>
      <c r="BW10" s="61"/>
      <c r="BX10" s="40" t="str">
        <f t="shared" si="0"/>
        <v/>
      </c>
      <c r="BY10" s="52" t="str">
        <f>IFERROR(IF(LOOKUP(1,0/('[1]檢查、製造商、認證種類、字號'!$B$2:$B$7525&amp;'[1]檢查、製造商、認證種類、字號'!$E$2:$E$7525=BS10&amp;BR10),'[1]檢查、製造商、認證種類、字號'!$H$2:$H$7525)=0,"",LOOKUP(1,0/('[1]檢查、製造商、認證種類、字號'!$B$2:$B$7525&amp;'[1]檢查、製造商、認證種類、字號'!$E$2:$E$7525=BS10&amp;BR10),'[1]檢查、製造商、認證種類、字號'!$H$2:$H$7525)),"")</f>
        <v/>
      </c>
      <c r="BZ10" s="59" t="str">
        <f>IFERROR(IF(LOOKUP(1,0/('[1]檢查、製造商、認證種類、字號'!$B$2:$B$7525&amp;'[1]檢查、製造商、認證種類、字號'!$E$2:$E$7525=BS10&amp;BR10),'[1]檢查、製造商、認證種類、字號'!$I$2:$I$7525)=0,"",LOOKUP(1,0/('[1]檢查、製造商、認證種類、字號'!$B$2:$B$7525&amp;'[1]檢查、製造商、認證種類、字號'!$E$2:$E$7525=BS10&amp;BR10),'[1]檢查、製造商、認證種類、字號'!$I$2:$I$7525)),"")</f>
        <v/>
      </c>
      <c r="CA10" s="57" t="s">
        <v>28</v>
      </c>
      <c r="CB10" s="58" t="s">
        <v>28</v>
      </c>
      <c r="CC10" s="65" t="s">
        <v>30</v>
      </c>
      <c r="CD10" s="65" t="str">
        <f>IFERROR(IF(LOOKUP(1,0/('[1]檢查、製造商、認證種類、字號'!$B$2:$B$7123&amp;'[1]檢查、製造商、認證種類、字號'!$E$2:$E$7123=CF10&amp;CE10),'[1]檢查、製造商、認證種類、字號'!$C$2:$C$7123)=0,"",LOOKUP(1,0/('[1]檢查、製造商、認證種類、字號'!$B$2:$B$7123&amp;'[1]檢查、製造商、認證種類、字號'!$E$2:$E$7123=CF10&amp;CE10),'[1]檢查、製造商、認證種類、字號'!$C$2:$C$7123)),"")</f>
        <v>李燈燦製油</v>
      </c>
      <c r="CE10" s="65" t="str">
        <f>IFERROR(IF(IFERROR(VLOOKUP(CF10&amp;LEFT($G$3,2),'[1]檢查、製造商、認證種類、字號'!$Q$2:$R$87,2,FALSE),"")="",VLOOKUP(CF10,'[1]檢查、製造商、認證種類、字號'!$B$2:$G$7123,4,FALSE),VLOOKUP(CF10&amp;LEFT($G$3,2),'[1]檢查、製造商、認證種類、字號'!$Q$2:$R$198,2,FALSE)),"")</f>
        <v>日陞</v>
      </c>
      <c r="CF10" s="65" t="s">
        <v>59</v>
      </c>
      <c r="CG10" s="65"/>
      <c r="CH10" s="66" t="str">
        <f>IFERROR(IF(LOOKUP(1,0/('[1]檢查、製造商、認證種類、字號'!$B$2:$B$7123&amp;'[1]檢查、製造商、認證種類、字號'!$E$2:$E$7123=CF10&amp;CE10),'[1]檢查、製造商、認證種類、字號'!$F$2:$F$7123)=0,"",LOOKUP(1,0/('[1]檢查、製造商、認證種類、字號'!$B$2:$B$7123&amp;'[1]檢查、製造商、認證種類、字號'!$E$2:$E$7123=CF10&amp;CE10),'[1]檢查、製造商、認證種類、字號'!$F$2:$F$7123)),"")</f>
        <v>桶</v>
      </c>
      <c r="CI10" s="119"/>
      <c r="CJ10" s="120" t="str">
        <f t="shared" si="2"/>
        <v/>
      </c>
      <c r="CK10" s="52" t="str">
        <f>IFERROR(IF(LOOKUP(1,0/('[1]檢查、製造商、認證種類、字號'!$B$2:$B$7123&amp;'[1]檢查、製造商、認證種類、字號'!$E$2:$E$7123=CF10&amp;CE10),'[1]檢查、製造商、認證種類、字號'!$H$2:$H$7123)=0,"",LOOKUP(1,0/('[1]檢查、製造商、認證種類、字號'!$B$2:$B$7123&amp;'[1]檢查、製造商、認證種類、字號'!$E$2:$E$7123=CF10&amp;CE10),'[1]檢查、製造商、認證種類、字號'!$H$2:$H$7123)),"")</f>
        <v/>
      </c>
      <c r="CL10" s="59" t="str">
        <f>IFERROR(IF(LOOKUP(1,0/('[1]檢查、製造商、認證種類、字號'!$B$2:$B$7123&amp;'[1]檢查、製造商、認證種類、字號'!$E$2:$E$7123=CF10&amp;CE10),'[1]檢查、製造商、認證種類、字號'!$I$2:$I$7123)=0,"",LOOKUP(1,0/('[1]檢查、製造商、認證種類、字號'!$B$2:$B$7123&amp;'[1]檢查、製造商、認證種類、字號'!$E$2:$E$7123=CF10&amp;CE10),'[1]檢查、製造商、認證種類、字號'!$I$2:$I$7123)),"")</f>
        <v/>
      </c>
      <c r="CM10" s="57"/>
      <c r="CN10" s="58"/>
    </row>
    <row r="11" spans="1:94" s="32" customFormat="1" ht="24.75">
      <c r="A11" s="541"/>
      <c r="B11" s="522"/>
      <c r="C11" s="40" t="s">
        <v>41</v>
      </c>
      <c r="D11" s="52" t="str">
        <f>IFERROR(IF(LOOKUP(1,0/('[1]檢查、製造商、認證種類、字號'!$B$2:$B$7525&amp;'[1]檢查、製造商、認證種類、字號'!$E$2:$E$7525=F11&amp;E11),'[1]檢查、製造商、認證種類、字號'!$C$2:$C$7525)=0,"",LOOKUP(1,0/('[1]檢查、製造商、認證種類、字號'!$B$2:$B$7525&amp;'[1]檢查、製造商、認證種類、字號'!$E$2:$E$7525=F11&amp;E11),'[1]檢查、製造商、認證種類、字號'!$C$2:$C$7525)),"")</f>
        <v>荃珍農產行</v>
      </c>
      <c r="E11" s="53" t="str">
        <f>IFERROR(IF(IFERROR(VLOOKUP(F11&amp;LEFT($G$3,2),'[1]檢查、製造商、認證種類、字號'!$P$1:$Q$2,2,FALSE),"")="",VLOOKUP(F11,'[1]檢查、製造商、認證種類、字號'!$B$2:$E$7525,4,FALSE),VLOOKUP(F11&amp;LEFT($G$3,2),'[1]檢查、製造商、認證種類、字號'!$P$1:$Q$2,2,FALSE)),"")</f>
        <v>荃珍</v>
      </c>
      <c r="F11" s="54" t="s">
        <v>60</v>
      </c>
      <c r="G11" s="121">
        <v>9</v>
      </c>
      <c r="H11" s="96">
        <f t="shared" ref="H11:H14" si="4">ROUND(G11*$H$5/1000,0)</f>
        <v>12</v>
      </c>
      <c r="I11" s="48" t="str">
        <f>IFERROR(IF(LOOKUP(1,0/('[1]檢查、製造商、認證種類、字號'!$B$2:$B$7525&amp;'[1]檢查、製造商、認證種類、字號'!$E$2:$E$7525=F11&amp;E11),'[1]檢查、製造商、認證種類、字號'!$F$2:$F$7525)=0,"",LOOKUP(1,0/('[1]檢查、製造商、認證種類、字號'!$B$2:$B$7525&amp;'[1]檢查、製造商、認證種類、字號'!$E$2:$E$7525=F11&amp;E11),'[1]檢查、製造商、認證種類、字號'!$F$2:$F$7525)),"")</f>
        <v>KG</v>
      </c>
      <c r="J11" s="52" t="str">
        <f>IFERROR(IF(LOOKUP(1,0/('[1]檢查、製造商、認證種類、字號'!$B$2:$B$7525&amp;'[1]檢查、製造商、認證種類、字號'!$E$2:$E$7525=F11&amp;E11),'[1]檢查、製造商、認證種類、字號'!$H$2:$H$7525)=0,"",LOOKUP(1,0/('[1]檢查、製造商、認證種類、字號'!$B$2:$B$7525&amp;'[1]檢查、製造商、認證種類、字號'!$E$2:$E$7525=F11&amp;E11),'[1]檢查、製造商、認證種類、字號'!$H$2:$H$7525)),"")</f>
        <v/>
      </c>
      <c r="K11" s="52" t="str">
        <f>IFERROR(IF(LOOKUP(1,0/('[1]檢查、製造商、認證種類、字號'!$B$2:$B$7525&amp;'[1]檢查、製造商、認證種類、字號'!$E$2:$E$7525=F11&amp;E11),'[1]檢查、製造商、認證種類、字號'!$I$2:$I$7525)=0,"",LOOKUP(1,0/('[1]檢查、製造商、認證種類、字號'!$B$2:$B$7525&amp;'[1]檢查、製造商、認證種類、字號'!$E$2:$E$7525=F11&amp;E11),'[1]檢查、製造商、認證種類、字號'!$I$2:$I$7525)),"")</f>
        <v/>
      </c>
      <c r="L11" s="57" t="s">
        <v>28</v>
      </c>
      <c r="M11" s="58" t="s">
        <v>28</v>
      </c>
      <c r="N11" s="527"/>
      <c r="O11" s="522"/>
      <c r="P11" s="40" t="s">
        <v>41</v>
      </c>
      <c r="Q11" s="52" t="str">
        <f>IFERROR(IF(LOOKUP(1,0/('[1]檢查、製造商、認證種類、字號'!$B$2:$B$7525&amp;'[1]檢查、製造商、認證種類、字號'!$E$2:$E$7525=S11&amp;R11),'[1]檢查、製造商、認證種類、字號'!$C$2:$C$7525)=0,"",LOOKUP(1,0/('[1]檢查、製造商、認證種類、字號'!$B$2:$B$7525&amp;'[1]檢查、製造商、認證種類、字號'!$E$2:$E$7525=S11&amp;R11),'[1]檢查、製造商、認證種類、字號'!$C$2:$C$7525)),"")</f>
        <v>荃珍農產行</v>
      </c>
      <c r="R11" s="53" t="str">
        <f>IFERROR(IF(IFERROR(VLOOKUP(S11&amp;LEFT($G$3,2),'[1]檢查、製造商、認證種類、字號'!$P$1:$Q$2,2,FALSE),"")="",VLOOKUP(S11,'[1]檢查、製造商、認證種類、字號'!$B$2:$E$7525,4,FALSE),VLOOKUP(S11&amp;LEFT($G$3,2),'[1]檢查、製造商、認證種類、字號'!$P$1:$Q$2,2,FALSE)),"")</f>
        <v>荃珍</v>
      </c>
      <c r="S11" s="54" t="s">
        <v>60</v>
      </c>
      <c r="T11" s="123">
        <v>25</v>
      </c>
      <c r="U11" s="96">
        <f t="shared" ref="U11" si="5">ROUND(T11*$U$5/1000,0)</f>
        <v>35</v>
      </c>
      <c r="V11" s="48" t="str">
        <f>IFERROR(IF(LOOKUP(1,0/('[1]檢查、製造商、認證種類、字號'!$B$2:$B$7525&amp;'[1]檢查、製造商、認證種類、字號'!$E$2:$E$7525=S11&amp;R11),'[1]檢查、製造商、認證種類、字號'!$F$2:$F$7525)=0,"",LOOKUP(1,0/('[1]檢查、製造商、認證種類、字號'!$B$2:$B$7525&amp;'[1]檢查、製造商、認證種類、字號'!$E$2:$E$7525=S11&amp;R11),'[1]檢查、製造商、認證種類、字號'!$F$2:$F$7525)),"")</f>
        <v>KG</v>
      </c>
      <c r="W11" s="52" t="str">
        <f>IFERROR(IF(LOOKUP(1,0/('[1]檢查、製造商、認證種類、字號'!$B$2:$B$7525&amp;'[1]檢查、製造商、認證種類、字號'!$E$2:$E$7525=S11&amp;R11),'[1]檢查、製造商、認證種類、字號'!$H$2:$H$7525)=0,"",LOOKUP(1,0/('[1]檢查、製造商、認證種類、字號'!$B$2:$B$7525&amp;'[1]檢查、製造商、認證種類、字號'!$E$2:$E$7525=S11&amp;R11),'[1]檢查、製造商、認證種類、字號'!$H$2:$H$7525)),"")</f>
        <v/>
      </c>
      <c r="X11" s="59" t="str">
        <f>IFERROR(IF(LOOKUP(1,0/('[1]檢查、製造商、認證種類、字號'!$B$2:$B$7525&amp;'[1]檢查、製造商、認證種類、字號'!$E$2:$E$7525=S11&amp;R11),'[1]檢查、製造商、認證種類、字號'!$I$2:$I$7525)=0,"",LOOKUP(1,0/('[1]檢查、製造商、認證種類、字號'!$B$2:$B$7525&amp;'[1]檢查、製造商、認證種類、字號'!$E$2:$E$7525=S11&amp;R11),'[1]檢查、製造商、認證種類、字號'!$I$2:$I$7525)),"")</f>
        <v/>
      </c>
      <c r="Y11" s="57" t="s">
        <v>28</v>
      </c>
      <c r="Z11" s="58"/>
      <c r="AA11" s="527"/>
      <c r="AB11" s="522"/>
      <c r="AC11" s="40" t="s">
        <v>41</v>
      </c>
      <c r="AD11" s="52" t="str">
        <f>IFERROR(IF(LOOKUP(1,0/('[1]檢查、製造商、認證種類、字號'!$B$2:$B$7525&amp;'[1]檢查、製造商、認證種類、字號'!$E$2:$E$7525=AF11&amp;AE11),'[1]檢查、製造商、認證種類、字號'!$C$2:$C$7525)=0,"",LOOKUP(1,0/('[1]檢查、製造商、認證種類、字號'!$B$2:$B$7525&amp;'[1]檢查、製造商、認證種類、字號'!$E$2:$E$7525=AF11&amp;AE11),'[1]檢查、製造商、認證種類、字號'!$C$2:$C$7525)),"")</f>
        <v>荃珍農產行</v>
      </c>
      <c r="AE11" s="53" t="str">
        <f>IFERROR(IF(IFERROR(VLOOKUP(AF11&amp;LEFT($G$3,2),'[1]檢查、製造商、認證種類、字號'!$P$1:$Q$2,2,FALSE),"")="",VLOOKUP(AF11,'[1]檢查、製造商、認證種類、字號'!$B$2:$E$7525,4,FALSE),VLOOKUP(AF11&amp;LEFT($G$3,2),'[1]檢查、製造商、認證種類、字號'!$P$1:$Q$2,2,FALSE)),"")</f>
        <v>荃珍</v>
      </c>
      <c r="AF11" s="54" t="s">
        <v>60</v>
      </c>
      <c r="AG11" s="121">
        <v>18</v>
      </c>
      <c r="AH11" s="40">
        <f t="shared" si="1"/>
        <v>25</v>
      </c>
      <c r="AI11" s="48" t="str">
        <f>IFERROR(IF(LOOKUP(1,0/('[1]檢查、製造商、認證種類、字號'!$B$2:$B$7525&amp;'[1]檢查、製造商、認證種類、字號'!$E$2:$E$7525=AF11&amp;AE11),'[1]檢查、製造商、認證種類、字號'!$F$2:$F$7525)=0,"",LOOKUP(1,0/('[1]檢查、製造商、認證種類、字號'!$B$2:$B$7525&amp;'[1]檢查、製造商、認證種類、字號'!$E$2:$E$7525=AF11&amp;AE11),'[1]檢查、製造商、認證種類、字號'!$F$2:$F$7525)),"")</f>
        <v>KG</v>
      </c>
      <c r="AJ11" s="52" t="str">
        <f>IFERROR(IF(LOOKUP(1,0/('[1]檢查、製造商、認證種類、字號'!$B$2:$B$7525&amp;'[1]檢查、製造商、認證種類、字號'!$E$2:$E$7525=AF11&amp;AE11),'[1]檢查、製造商、認證種類、字號'!$H$2:$H$7525)=0,"",LOOKUP(1,0/('[1]檢查、製造商、認證種類、字號'!$B$2:$B$7525&amp;'[1]檢查、製造商、認證種類、字號'!$E$2:$E$7525=AF11&amp;AE11),'[1]檢查、製造商、認證種類、字號'!$H$2:$H$7525)),"")</f>
        <v/>
      </c>
      <c r="AK11" s="59" t="str">
        <f>IFERROR(IF(LOOKUP(1,0/('[1]檢查、製造商、認證種類、字號'!$B$2:$B$7525&amp;'[1]檢查、製造商、認證種類、字號'!$E$2:$E$7525=AF11&amp;AE11),'[1]檢查、製造商、認證種類、字號'!$I$2:$I$7525)=0,"",LOOKUP(1,0/('[1]檢查、製造商、認證種類、字號'!$B$2:$B$7525&amp;'[1]檢查、製造商、認證種類、字號'!$E$2:$E$7525=AF11&amp;AE11),'[1]檢查、製造商、認證種類、字號'!$I$2:$I$7525)),"")</f>
        <v/>
      </c>
      <c r="AL11" s="57" t="s">
        <v>28</v>
      </c>
      <c r="AM11" s="58" t="s">
        <v>28</v>
      </c>
      <c r="AN11" s="530"/>
      <c r="AO11" s="522"/>
      <c r="AP11" s="40" t="s">
        <v>41</v>
      </c>
      <c r="AQ11" s="52" t="str">
        <f>IFERROR(IF(LOOKUP(1,0/('[1]檢查、製造商、認證種類、字號'!$B$2:$B$7525&amp;'[1]檢查、製造商、認證種類、字號'!$E$2:$E$7525=AS11&amp;AR11),'[1]檢查、製造商、認證種類、字號'!$C$2:$C$7525)=0,"",LOOKUP(1,0/('[1]檢查、製造商、認證種類、字號'!$B$2:$B$7525&amp;'[1]檢查、製造商、認證種類、字號'!$E$2:$E$7525=AS11&amp;AR11),'[1]檢查、製造商、認證種類、字號'!$C$2:$C$7525)),"")</f>
        <v>荃珍農產行</v>
      </c>
      <c r="AR11" s="53" t="str">
        <f>IFERROR(IF(IFERROR(VLOOKUP(AS11&amp;LEFT($G$3,2),'[1]檢查、製造商、認證種類、字號'!$P$1:$Q$2,2,FALSE),"")="",VLOOKUP(AS11,'[1]檢查、製造商、認證種類、字號'!$B$2:$E$7525,4,FALSE),VLOOKUP(AS11&amp;LEFT($G$3,2),'[1]檢查、製造商、認證種類、字號'!$P$1:$Q$2,2,FALSE)),"")</f>
        <v>荃珍</v>
      </c>
      <c r="AS11" s="54" t="s">
        <v>61</v>
      </c>
      <c r="AT11" s="121">
        <v>13</v>
      </c>
      <c r="AU11" s="40">
        <f t="shared" si="3"/>
        <v>18</v>
      </c>
      <c r="AV11" s="48" t="str">
        <f>IFERROR(IF(LOOKUP(1,0/('[1]檢查、製造商、認證種類、字號'!$B$2:$B$7525&amp;'[1]檢查、製造商、認證種類、字號'!$E$2:$E$7525=AS11&amp;AR11),'[1]檢查、製造商、認證種類、字號'!$F$2:$F$7525)=0,"",LOOKUP(1,0/('[1]檢查、製造商、認證種類、字號'!$B$2:$B$7525&amp;'[1]檢查、製造商、認證種類、字號'!$E$2:$E$7525=AS11&amp;AR11),'[1]檢查、製造商、認證種類、字號'!$F$2:$F$7525)),"")</f>
        <v>KG</v>
      </c>
      <c r="AW11" s="52" t="str">
        <f>IFERROR(IF(LOOKUP(1,0/('[1]檢查、製造商、認證種類、字號'!$B$2:$B$7525&amp;'[1]檢查、製造商、認證種類、字號'!$E$2:$E$7525=AS11&amp;AR11),'[1]檢查、製造商、認證種類、字號'!$H$2:$H$7525)=0,"",LOOKUP(1,0/('[1]檢查、製造商、認證種類、字號'!$B$2:$B$7525&amp;'[1]檢查、製造商、認證種類、字號'!$E$2:$E$7525=AS11&amp;AR11),'[1]檢查、製造商、認證種類、字號'!$H$2:$H$7525)),"")</f>
        <v/>
      </c>
      <c r="AX11" s="59" t="str">
        <f>IFERROR(IF(LOOKUP(1,0/('[1]檢查、製造商、認證種類、字號'!$B$2:$B$7525&amp;'[1]檢查、製造商、認證種類、字號'!$E$2:$E$7525=AS11&amp;AR11),'[1]檢查、製造商、認證種類、字號'!$I$2:$I$7525)=0,"",LOOKUP(1,0/('[1]檢查、製造商、認證種類、字號'!$B$2:$B$7525&amp;'[1]檢查、製造商、認證種類、字號'!$E$2:$E$7525=AS11&amp;AR11),'[1]檢查、製造商、認證種類、字號'!$I$2:$I$7525)),"")</f>
        <v/>
      </c>
      <c r="AY11" s="57" t="s">
        <v>28</v>
      </c>
      <c r="AZ11" s="58" t="s">
        <v>28</v>
      </c>
      <c r="BA11" s="530"/>
      <c r="BB11" s="522"/>
      <c r="BC11" s="40" t="s">
        <v>41</v>
      </c>
      <c r="BD11" s="52" t="str">
        <f>IFERROR(IF(LOOKUP(1,0/('[1]檢查、製造商、認證種類、字號'!$B$2:$B$7525&amp;'[1]檢查、製造商、認證種類、字號'!$E$2:$E$7525=BF11&amp;BE11),'[1]檢查、製造商、認證種類、字號'!$C$2:$C$7525)=0,"",LOOKUP(1,0/('[1]檢查、製造商、認證種類、字號'!$B$2:$B$7525&amp;'[1]檢查、製造商、認證種類、字號'!$E$2:$E$7525=BF11&amp;BE11),'[1]檢查、製造商、認證種類、字號'!$C$2:$C$7525)),"")</f>
        <v/>
      </c>
      <c r="BE11" s="53" t="s">
        <v>62</v>
      </c>
      <c r="BF11" s="54" t="s">
        <v>63</v>
      </c>
      <c r="BG11" s="121">
        <v>13</v>
      </c>
      <c r="BH11" s="40">
        <f>ROUND(BG11*$BH$5/1000,0)</f>
        <v>18</v>
      </c>
      <c r="BI11" s="48" t="str">
        <f>IFERROR(IF(LOOKUP(1,0/('[1]檢查、製造商、認證種類、字號'!$B$2:$B$7525&amp;'[1]檢查、製造商、認證種類、字號'!$E$2:$E$7525=BF11&amp;BE11),'[1]檢查、製造商、認證種類、字號'!$F$2:$F$7525)=0,"",LOOKUP(1,0/('[1]檢查、製造商、認證種類、字號'!$B$2:$B$7525&amp;'[1]檢查、製造商、認證種類、字號'!$E$2:$E$7525=BF11&amp;BE11),'[1]檢查、製造商、認證種類、字號'!$F$2:$F$7525)),"")</f>
        <v>KG</v>
      </c>
      <c r="BJ11" s="52" t="s">
        <v>28</v>
      </c>
      <c r="BK11" s="59" t="s">
        <v>28</v>
      </c>
      <c r="BL11" s="57" t="s">
        <v>28</v>
      </c>
      <c r="BM11" s="58"/>
      <c r="BN11" s="520"/>
      <c r="BO11" s="522"/>
      <c r="BP11" s="40" t="s">
        <v>41</v>
      </c>
      <c r="BQ11" s="52" t="str">
        <f>IFERROR(IF(LOOKUP(1,0/('[1]檢查、製造商、認證種類、字號'!$B$2:$B$7525&amp;'[1]檢查、製造商、認證種類、字號'!$E$2:$E$7525=BS11&amp;BR11),'[1]檢查、製造商、認證種類、字號'!$C$2:$C$7525)=0,"",LOOKUP(1,0/('[1]檢查、製造商、認證種類、字號'!$B$2:$B$7525&amp;'[1]檢查、製造商、認證種類、字號'!$E$2:$E$7525=BS11&amp;BR11),'[1]檢查、製造商、認證種類、字號'!$C$2:$C$7525)),"")</f>
        <v/>
      </c>
      <c r="BR11" s="60" t="str">
        <f>IFERROR(IF(IFERROR(VLOOKUP(BS11&amp;LEFT($G$3,2),'[1]檢查、製造商、認證種類、字號'!$P$1:$Q$2,2,FALSE),"")="",VLOOKUP(BS11,'[1]檢查、製造商、認證種類、字號'!$B$2:$E$7525,4,FALSE),VLOOKUP(BS11&amp;LEFT($G$3,2),'[1]檢查、製造商、認證種類、字號'!$P$1:$Q$2,2,FALSE)),"")</f>
        <v/>
      </c>
      <c r="BS11" s="54"/>
      <c r="BT11" s="121"/>
      <c r="BU11" s="40"/>
      <c r="BV11" s="48" t="str">
        <f>IFERROR(IF(LOOKUP(1,0/('[1]檢查、製造商、認證種類、字號'!$B$2:$B$7525&amp;'[1]檢查、製造商、認證種類、字號'!$E$2:$E$7525=BS11&amp;BR11),'[1]檢查、製造商、認證種類、字號'!$F$2:$F$7525)=0,"",LOOKUP(1,0/('[1]檢查、製造商、認證種類、字號'!$B$2:$B$7525&amp;'[1]檢查、製造商、認證種類、字號'!$E$2:$E$7525=BS11&amp;BR11),'[1]檢查、製造商、認證種類、字號'!$F$2:$F$7525)),"")</f>
        <v/>
      </c>
      <c r="BW11" s="61"/>
      <c r="BX11" s="40" t="str">
        <f t="shared" si="0"/>
        <v/>
      </c>
      <c r="BY11" s="52" t="str">
        <f>IFERROR(IF(LOOKUP(1,0/('[1]檢查、製造商、認證種類、字號'!$B$2:$B$7525&amp;'[1]檢查、製造商、認證種類、字號'!$E$2:$E$7525=BS11&amp;BR11),'[1]檢查、製造商、認證種類、字號'!$H$2:$H$7525)=0,"",LOOKUP(1,0/('[1]檢查、製造商、認證種類、字號'!$B$2:$B$7525&amp;'[1]檢查、製造商、認證種類、字號'!$E$2:$E$7525=BS11&amp;BR11),'[1]檢查、製造商、認證種類、字號'!$H$2:$H$7525)),"")</f>
        <v/>
      </c>
      <c r="BZ11" s="59" t="str">
        <f>IFERROR(IF(LOOKUP(1,0/('[1]檢查、製造商、認證種類、字號'!$B$2:$B$7525&amp;'[1]檢查、製造商、認證種類、字號'!$E$2:$E$7525=BS11&amp;BR11),'[1]檢查、製造商、認證種類、字號'!$I$2:$I$7525)=0,"",LOOKUP(1,0/('[1]檢查、製造商、認證種類、字號'!$B$2:$B$7525&amp;'[1]檢查、製造商、認證種類、字號'!$E$2:$E$7525=BS11&amp;BR11),'[1]檢查、製造商、認證種類、字號'!$I$2:$I$7525)),"")</f>
        <v/>
      </c>
      <c r="CA11" s="57" t="s">
        <v>28</v>
      </c>
      <c r="CB11" s="58" t="s">
        <v>28</v>
      </c>
      <c r="CC11" s="65" t="s">
        <v>30</v>
      </c>
      <c r="CD11" s="65" t="str">
        <f>IFERROR(IF(LOOKUP(1,0/('[1]檢查、製造商、認證種類、字號'!$B$2:$B$7123&amp;'[1]檢查、製造商、認證種類、字號'!$E$2:$E$7123=CF11&amp;CE11),'[1]檢查、製造商、認證種類、字號'!$C$2:$C$7123)=0,"",LOOKUP(1,0/('[1]檢查、製造商、認證種類、字號'!$B$2:$B$7123&amp;'[1]檢查、製造商、認證種類、字號'!$E$2:$E$7123=CF11&amp;CE11),'[1]檢查、製造商、認證種類、字號'!$C$2:$C$7123)),"")</f>
        <v/>
      </c>
      <c r="CE11" s="65" t="str">
        <f>IFERROR(IF(IFERROR(VLOOKUP(CF11&amp;LEFT($G$3,2),'[1]檢查、製造商、認證種類、字號'!$Q$2:$R$87,2,FALSE),"")="",VLOOKUP(CF11,'[1]檢查、製造商、認證種類、字號'!$B$2:$G$7123,4,FALSE),VLOOKUP(CF11&amp;LEFT($G$3,2),'[1]檢查、製造商、認證種類、字號'!$Q$2:$R$198,2,FALSE)),"")</f>
        <v/>
      </c>
      <c r="CF11" s="124" t="s">
        <v>64</v>
      </c>
      <c r="CG11" s="124"/>
      <c r="CH11" s="125" t="str">
        <f>IFERROR(IF(LOOKUP(1,0/('[1]檢查、製造商、認證種類、字號'!$B$2:$B$7123&amp;'[1]檢查、製造商、認證種類、字號'!$E$2:$E$7123=CF11&amp;CE11),'[1]檢查、製造商、認證種類、字號'!$F$2:$F$7123)=0,"",LOOKUP(1,0/('[1]檢查、製造商、認證種類、字號'!$B$2:$B$7123&amp;'[1]檢查、製造商、認證種類、字號'!$E$2:$E$7123=CF11&amp;CE11),'[1]檢查、製造商、認證種類、字號'!$F$2:$F$7123)),"")</f>
        <v/>
      </c>
      <c r="CI11" s="126"/>
      <c r="CJ11" s="127" t="str">
        <f t="shared" si="2"/>
        <v/>
      </c>
      <c r="CK11" s="52" t="str">
        <f>IFERROR(IF(LOOKUP(1,0/('[1]檢查、製造商、認證種類、字號'!$B$2:$B$7123&amp;'[1]檢查、製造商、認證種類、字號'!$E$2:$E$7123=CF11&amp;CE11),'[1]檢查、製造商、認證種類、字號'!$H$2:$H$7123)=0,"",LOOKUP(1,0/('[1]檢查、製造商、認證種類、字號'!$B$2:$B$7123&amp;'[1]檢查、製造商、認證種類、字號'!$E$2:$E$7123=CF11&amp;CE11),'[1]檢查、製造商、認證種類、字號'!$H$2:$H$7123)),"")</f>
        <v/>
      </c>
      <c r="CL11" s="59" t="str">
        <f>IFERROR(IF(LOOKUP(1,0/('[1]檢查、製造商、認證種類、字號'!$B$2:$B$7123&amp;'[1]檢查、製造商、認證種類、字號'!$E$2:$E$7123=CF11&amp;CE11),'[1]檢查、製造商、認證種類、字號'!$I$2:$I$7123)=0,"",LOOKUP(1,0/('[1]檢查、製造商、認證種類、字號'!$B$2:$B$7123&amp;'[1]檢查、製造商、認證種類、字號'!$E$2:$E$7123=CF11&amp;CE11),'[1]檢查、製造商、認證種類、字號'!$I$2:$I$7123)),"")</f>
        <v/>
      </c>
      <c r="CM11" s="57"/>
      <c r="CN11" s="58"/>
    </row>
    <row r="12" spans="1:94" s="32" customFormat="1" ht="24.75">
      <c r="A12" s="541"/>
      <c r="B12" s="522"/>
      <c r="C12" s="40" t="s">
        <v>41</v>
      </c>
      <c r="D12" s="52" t="str">
        <f>IFERROR(IF(LOOKUP(1,0/('[1]檢查、製造商、認證種類、字號'!$B$2:$B$7525&amp;'[1]檢查、製造商、認證種類、字號'!$E$2:$E$7525=F12&amp;E12),'[1]檢查、製造商、認證種類、字號'!$C$2:$C$7525)=0,"",LOOKUP(1,0/('[1]檢查、製造商、認證種類、字號'!$B$2:$B$7525&amp;'[1]檢查、製造商、認證種類、字號'!$E$2:$E$7525=F12&amp;E12),'[1]檢查、製造商、認證種類、字號'!$C$2:$C$7525)),"")</f>
        <v>嘉鹿果菜生產合作社</v>
      </c>
      <c r="E12" s="60" t="str">
        <f>IFERROR(IF(IFERROR(VLOOKUP(F12&amp;LEFT($G$3,2),'[1]檢查、製造商、認證種類、字號'!$Q$2:$R$242,2,FALSE),"")="",VLOOKUP(F12,'[1]檢查、製造商、認證種類、字號'!$B$2:$E$7525,4,FALSE),VLOOKUP(F12&amp;LEFT($G$3,2),'[1]檢查、製造商、認證種類、字號'!$Q$2:$R$242,2,FALSE)),"")</f>
        <v>嘉鹿</v>
      </c>
      <c r="F12" s="54" t="s">
        <v>65</v>
      </c>
      <c r="G12" s="128">
        <v>14.5</v>
      </c>
      <c r="H12" s="108">
        <f t="shared" si="4"/>
        <v>20</v>
      </c>
      <c r="I12" s="48" t="str">
        <f>IFERROR(IF(LOOKUP(1,0/('[1]檢查、製造商、認證種類、字號'!$B$2:$B$7525&amp;'[1]檢查、製造商、認證種類、字號'!$E$2:$E$7525=F12&amp;E12),'[1]檢查、製造商、認證種類、字號'!$F$2:$F$7525)=0,"",LOOKUP(1,0/('[1]檢查、製造商、認證種類、字號'!$B$2:$B$7525&amp;'[1]檢查、製造商、認證種類、字號'!$E$2:$E$7525=F12&amp;E12),'[1]檢查、製造商、認證種類、字號'!$F$2:$F$7525)),"")</f>
        <v>KG</v>
      </c>
      <c r="J12" s="52" t="str">
        <f>IFERROR(IF(LOOKUP(1,0/('[1]檢查、製造商、認證種類、字號'!$B$2:$B$7525&amp;'[1]檢查、製造商、認證種類、字號'!$E$2:$E$7525=F12&amp;E12),'[1]檢查、製造商、認證種類、字號'!$H$2:$H$7525)=0,"",LOOKUP(1,0/('[1]檢查、製造商、認證種類、字號'!$B$2:$B$7525&amp;'[1]檢查、製造商、認證種類、字號'!$E$2:$E$7525=F12&amp;E12),'[1]檢查、製造商、認證種類、字號'!$H$2:$H$7525)),"")</f>
        <v>CAS台灣優良農產品</v>
      </c>
      <c r="K12" s="52" t="str">
        <f>IFERROR(IF(LOOKUP(1,0/('[1]檢查、製造商、認證種類、字號'!$B$2:$B$7525&amp;'[1]檢查、製造商、認證種類、字號'!$E$2:$E$7525=F12&amp;E12),'[1]檢查、製造商、認證種類、字號'!$I$2:$I$7525)=0,"",LOOKUP(1,0/('[1]檢查、製造商、認證種類、字號'!$B$2:$B$7525&amp;'[1]檢查、製造商、認證種類、字號'!$E$2:$E$7525=F12&amp;E12),'[1]檢查、製造商、認證種類、字號'!$I$2:$I$7525)),"")</f>
        <v>120504</v>
      </c>
      <c r="L12" s="57" t="s">
        <v>28</v>
      </c>
      <c r="M12" s="58" t="s">
        <v>66</v>
      </c>
      <c r="N12" s="527"/>
      <c r="O12" s="522"/>
      <c r="P12" s="40" t="s">
        <v>41</v>
      </c>
      <c r="Q12" s="52" t="str">
        <f>IFERROR(IF(LOOKUP(1,0/('[1]檢查、製造商、認證種類、字號'!$B$2:$B$7525&amp;'[1]檢查、製造商、認證種類、字號'!$E$2:$E$7525=S12&amp;R12),'[1]檢查、製造商、認證種類、字號'!$C$2:$C$7525)=0,"",LOOKUP(1,0/('[1]檢查、製造商、認證種類、字號'!$B$2:$B$7525&amp;'[1]檢查、製造商、認證種類、字號'!$E$2:$E$7525=S12&amp;R12),'[1]檢查、製造商、認證種類、字號'!$C$2:$C$7525)),"")</f>
        <v/>
      </c>
      <c r="R12" s="53" t="str">
        <f>IFERROR(IF(IFERROR(VLOOKUP(S12&amp;LEFT($G$3,2),'[1]檢查、製造商、認證種類、字號'!$P$1:$Q$2,2,FALSE),"")="",VLOOKUP(S12,'[1]檢查、製造商、認證種類、字號'!$B$2:$E$7525,4,FALSE),VLOOKUP(S12&amp;LEFT($G$3,2),'[1]檢查、製造商、認證種類、字號'!$P$1:$Q$2,2,FALSE)),"")</f>
        <v>禾品</v>
      </c>
      <c r="S12" s="54" t="s">
        <v>67</v>
      </c>
      <c r="T12" s="129">
        <v>11</v>
      </c>
      <c r="U12" s="96">
        <f>ROUND(T12*$U$5/1000,0)</f>
        <v>15</v>
      </c>
      <c r="V12" s="48" t="str">
        <f>IFERROR(IF(LOOKUP(1,0/('[1]檢查、製造商、認證種類、字號'!$B$2:$B$7525&amp;'[1]檢查、製造商、認證種類、字號'!$E$2:$E$7525=S12&amp;R12),'[1]檢查、製造商、認證種類、字號'!$F$2:$F$7525)=0,"",LOOKUP(1,0/('[1]檢查、製造商、認證種類、字號'!$B$2:$B$7525&amp;'[1]檢查、製造商、認證種類、字號'!$E$2:$E$7525=S12&amp;R12),'[1]檢查、製造商、認證種類、字號'!$F$2:$F$7525)),"")</f>
        <v>KG</v>
      </c>
      <c r="W12" s="52" t="str">
        <f>IFERROR(IF(LOOKUP(1,0/('[1]檢查、製造商、認證種類、字號'!$B$2:$B$7525&amp;'[1]檢查、製造商、認證種類、字號'!$E$2:$E$7525=S12&amp;R12),'[1]檢查、製造商、認證種類、字號'!$H$2:$H$7525)=0,"",LOOKUP(1,0/('[1]檢查、製造商、認證種類、字號'!$B$2:$B$7525&amp;'[1]檢查、製造商、認證種類、字號'!$E$2:$E$7525=S12&amp;R12),'[1]檢查、製造商、認證種類、字號'!$H$2:$H$7525)),"")</f>
        <v>雞蛋噴印-洗選鮮蛋</v>
      </c>
      <c r="X12" s="59" t="str">
        <f>IFERROR(IF(LOOKUP(1,0/('[1]檢查、製造商、認證種類、字號'!$B$2:$B$7525&amp;'[1]檢查、製造商、認證種類、字號'!$E$2:$E$7525=S12&amp;R12),'[1]檢查、製造商、認證種類、字號'!$I$2:$I$7525)=0,"",LOOKUP(1,0/('[1]檢查、製造商、認證種類、字號'!$B$2:$B$7525&amp;'[1]檢查、製造商、認證種類、字號'!$E$2:$E$7525=S12&amp;R12),'[1]檢查、製造商、認證種類、字號'!$I$2:$I$7525)),"")</f>
        <v>F590022210200</v>
      </c>
      <c r="Y12" s="57" t="s">
        <v>28</v>
      </c>
      <c r="Z12" s="58"/>
      <c r="AA12" s="527"/>
      <c r="AB12" s="522"/>
      <c r="AC12" s="40" t="s">
        <v>41</v>
      </c>
      <c r="AD12" s="52" t="str">
        <f>IFERROR(IF(LOOKUP(1,0/('[1]檢查、製造商、認證種類、字號'!$B$2:$B$7525&amp;'[1]檢查、製造商、認證種類、字號'!$E$2:$E$7525=AF12&amp;AE12),'[1]檢查、製造商、認證種類、字號'!$C$2:$C$7525)=0,"",LOOKUP(1,0/('[1]檢查、製造商、認證種類、字號'!$B$2:$B$7525&amp;'[1]檢查、製造商、認證種類、字號'!$E$2:$E$7525=AF12&amp;AE12),'[1]檢查、製造商、認證種類、字號'!$C$2:$C$7525)),"")</f>
        <v>豐誠冷凍食品有限公司</v>
      </c>
      <c r="AE12" s="60" t="str">
        <f>IFERROR(IF(IFERROR(VLOOKUP(AF12&amp;LEFT($G$3,2),'[1]檢查、製造商、認證種類、字號'!$Q$2:$R$242,2,FALSE),"")="",VLOOKUP(AF12,'[1]檢查、製造商、認證種類、字號'!$B$2:$E$7525,4,FALSE),VLOOKUP(AF12&amp;LEFT($G$3,2),'[1]檢查、製造商、認證種類、字號'!$Q$2:$R$242,2,FALSE)),"")</f>
        <v>巨富</v>
      </c>
      <c r="AF12" s="130" t="s">
        <v>68</v>
      </c>
      <c r="AG12" s="131">
        <v>7</v>
      </c>
      <c r="AH12" s="40">
        <f t="shared" si="1"/>
        <v>10</v>
      </c>
      <c r="AI12" s="48" t="str">
        <f>IFERROR(IF(LOOKUP(1,0/('[1]檢查、製造商、認證種類、字號'!$B$2:$B$7525&amp;'[1]檢查、製造商、認證種類、字號'!$E$2:$E$7525=AF12&amp;AE12),'[1]檢查、製造商、認證種類、字號'!$F$2:$F$7525)=0,"",LOOKUP(1,0/('[1]檢查、製造商、認證種類、字號'!$B$2:$B$7525&amp;'[1]檢查、製造商、認證種類、字號'!$E$2:$E$7525=AF12&amp;AE12),'[1]檢查、製造商、認證種類、字號'!$F$2:$F$7525)),"")</f>
        <v>KG</v>
      </c>
      <c r="AJ12" s="52" t="str">
        <f>IFERROR(IF(LOOKUP(1,0/('[1]檢查、製造商、認證種類、字號'!$B$2:$B$7525&amp;'[1]檢查、製造商、認證種類、字號'!$E$2:$E$7525=AF12&amp;AE12),'[1]檢查、製造商、認證種類、字號'!$H$2:$H$7525)=0,"",LOOKUP(1,0/('[1]檢查、製造商、認證種類、字號'!$B$2:$B$7525&amp;'[1]檢查、製造商、認證種類、字號'!$E$2:$E$7525=AF12&amp;AE12),'[1]檢查、製造商、認證種類、字號'!$H$2:$H$7525)),"")</f>
        <v/>
      </c>
      <c r="AK12" s="59" t="str">
        <f>IFERROR(IF(LOOKUP(1,0/('[1]檢查、製造商、認證種類、字號'!$B$2:$B$7525&amp;'[1]檢查、製造商、認證種類、字號'!$E$2:$E$7525=AF12&amp;AE12),'[1]檢查、製造商、認證種類、字號'!$I$2:$I$7525)=0,"",LOOKUP(1,0/('[1]檢查、製造商、認證種類、字號'!$B$2:$B$7525&amp;'[1]檢查、製造商、認證種類、字號'!$E$2:$E$7525=AF12&amp;AE12),'[1]檢查、製造商、認證種類、字號'!$I$2:$I$7525)),"")</f>
        <v/>
      </c>
      <c r="AL12" s="57" t="s">
        <v>28</v>
      </c>
      <c r="AM12" s="58" t="s">
        <v>66</v>
      </c>
      <c r="AN12" s="530"/>
      <c r="AO12" s="522"/>
      <c r="AP12" s="40" t="s">
        <v>41</v>
      </c>
      <c r="AQ12" s="52" t="str">
        <f>IFERROR(IF(LOOKUP(1,0/('[1]檢查、製造商、認證種類、字號'!$B$2:$B$7525&amp;'[1]檢查、製造商、認證種類、字號'!$E$2:$E$7525=AS12&amp;AR12),'[1]檢查、製造商、認證種類、字號'!$C$2:$C$7525)=0,"",LOOKUP(1,0/('[1]檢查、製造商、認證種類、字號'!$B$2:$B$7525&amp;'[1]檢查、製造商、認證種類、字號'!$E$2:$E$7525=AS12&amp;AR12),'[1]檢查、製造商、認證種類、字號'!$C$2:$C$7525)),"")</f>
        <v/>
      </c>
      <c r="AR12" s="53" t="s">
        <v>69</v>
      </c>
      <c r="AS12" s="132" t="s">
        <v>70</v>
      </c>
      <c r="AT12" s="133">
        <v>9</v>
      </c>
      <c r="AU12" s="40">
        <f t="shared" si="3"/>
        <v>12</v>
      </c>
      <c r="AV12" s="48" t="str">
        <f>IFERROR(IF(LOOKUP(1,0/('[1]檢查、製造商、認證種類、字號'!$B$2:$B$7525&amp;'[1]檢查、製造商、認證種類、字號'!$E$2:$E$7525=AS12&amp;AR12),'[1]檢查、製造商、認證種類、字號'!$F$2:$F$7525)=0,"",LOOKUP(1,0/('[1]檢查、製造商、認證種類、字號'!$B$2:$B$7525&amp;'[1]檢查、製造商、認證種類、字號'!$E$2:$E$7525=AS12&amp;AR12),'[1]檢查、製造商、認證種類、字號'!$F$2:$F$7525)),"")</f>
        <v>KG</v>
      </c>
      <c r="AW12" s="52" t="str">
        <f>IFERROR(IF(LOOKUP(1,0/('[1]檢查、製造商、認證種類、字號'!$B$2:$B$7525&amp;'[1]檢查、製造商、認證種類、字號'!$E$2:$E$7525=AS12&amp;AR12),'[1]檢查、製造商、認證種類、字號'!$H$2:$H$7525)=0,"",LOOKUP(1,0/('[1]檢查、製造商、認證種類、字號'!$B$2:$B$7525&amp;'[1]檢查、製造商、認證種類、字號'!$E$2:$E$7525=AS12&amp;AR12),'[1]檢查、製造商、認證種類、字號'!$H$2:$H$7525)),"")</f>
        <v/>
      </c>
      <c r="AX12" s="59" t="str">
        <f>IFERROR(IF(LOOKUP(1,0/('[1]檢查、製造商、認證種類、字號'!$B$2:$B$7525&amp;'[1]檢查、製造商、認證種類、字號'!$E$2:$E$7525=AS12&amp;AR12),'[1]檢查、製造商、認證種類、字號'!$I$2:$I$7525)=0,"",LOOKUP(1,0/('[1]檢查、製造商、認證種類、字號'!$B$2:$B$7525&amp;'[1]檢查、製造商、認證種類、字號'!$E$2:$E$7525=AS12&amp;AR12),'[1]檢查、製造商、認證種類、字號'!$I$2:$I$7525)),"")</f>
        <v/>
      </c>
      <c r="AY12" s="57" t="s">
        <v>28</v>
      </c>
      <c r="AZ12" s="58" t="s">
        <v>28</v>
      </c>
      <c r="BA12" s="530"/>
      <c r="BB12" s="522"/>
      <c r="BC12" s="40" t="s">
        <v>41</v>
      </c>
      <c r="BD12" s="52" t="str">
        <f>IFERROR(IF(LOOKUP(1,0/('[1]檢查、製造商、認證種類、字號'!$B$2:$B$7525&amp;'[1]檢查、製造商、認證種類、字號'!$E$2:$E$7525=BF12&amp;BE12),'[1]檢查、製造商、認證種類、字號'!$C$2:$C$7525)=0,"",LOOKUP(1,0/('[1]檢查、製造商、認證種類、字號'!$B$2:$B$7525&amp;'[1]檢查、製造商、認證種類、字號'!$E$2:$E$7525=BF12&amp;BE12),'[1]檢查、製造商、認證種類、字號'!$C$2:$C$7525)),"")</f>
        <v/>
      </c>
      <c r="BE12" s="53" t="str">
        <f>IFERROR(IF(IFERROR(VLOOKUP(BF12&amp;LEFT($G$3,2),'[1]檢查、製造商、認證種類、字號'!$P$1:$Q$2,2,FALSE),"")="",VLOOKUP(BF12,'[1]檢查、製造商、認證種類、字號'!$B$2:$E$7525,4,FALSE),VLOOKUP(BF12&amp;LEFT($G$3,2),'[1]檢查、製造商、認證種類、字號'!$P$1:$Q$2,2,FALSE)),"")</f>
        <v>駿揚</v>
      </c>
      <c r="BF12" s="54" t="s">
        <v>71</v>
      </c>
      <c r="BG12" s="121">
        <v>5</v>
      </c>
      <c r="BH12" s="40">
        <f>ROUND(BG12*$BH$5/500,0)</f>
        <v>14</v>
      </c>
      <c r="BI12" s="48" t="str">
        <f>IFERROR(IF(LOOKUP(1,0/('[1]檢查、製造商、認證種類、字號'!$B$2:$B$7525&amp;'[1]檢查、製造商、認證種類、字號'!$E$2:$E$7525=BF12&amp;BE12),'[1]檢查、製造商、認證種類、字號'!$F$2:$F$7525)=0,"",LOOKUP(1,0/('[1]檢查、製造商、認證種類、字號'!$B$2:$B$7525&amp;'[1]檢查、製造商、認證種類、字號'!$E$2:$E$7525=BF12&amp;BE12),'[1]檢查、製造商、認證種類、字號'!$F$2:$F$7525)),"")</f>
        <v>包</v>
      </c>
      <c r="BJ12" s="52" t="str">
        <f>IFERROR(IF(LOOKUP(1,0/('[1]檢查、製造商、認證種類、字號'!$B$2:$B$7525&amp;'[1]檢查、製造商、認證種類、字號'!$E$2:$E$7525=BF12&amp;BE12),'[1]檢查、製造商、認證種類、字號'!$H$2:$H$7525)=0,"",LOOKUP(1,0/('[1]檢查、製造商、認證種類、字號'!$B$2:$B$7525&amp;'[1]檢查、製造商、認證種類、字號'!$E$2:$E$7525=BF12&amp;BE12),'[1]檢查、製造商、認證種類、字號'!$H$2:$H$7525)),"")</f>
        <v/>
      </c>
      <c r="BK12" s="59" t="str">
        <f>IFERROR(IF(LOOKUP(1,0/('[1]檢查、製造商、認證種類、字號'!$B$2:$B$7525&amp;'[1]檢查、製造商、認證種類、字號'!$E$2:$E$7525=BF12&amp;BE12),'[1]檢查、製造商、認證種類、字號'!$I$2:$I$7525)=0,"",LOOKUP(1,0/('[1]檢查、製造商、認證種類、字號'!$B$2:$B$7525&amp;'[1]檢查、製造商、認證種類、字號'!$E$2:$E$7525=BF12&amp;BE12),'[1]檢查、製造商、認證種類、字號'!$I$2:$I$7525)),"")</f>
        <v/>
      </c>
      <c r="BL12" s="57" t="s">
        <v>28</v>
      </c>
      <c r="BM12" s="58" t="s">
        <v>72</v>
      </c>
      <c r="BN12" s="520"/>
      <c r="BO12" s="522"/>
      <c r="BP12" s="40" t="s">
        <v>41</v>
      </c>
      <c r="BQ12" s="52" t="str">
        <f>IFERROR(IF(LOOKUP(1,0/('[1]檢查、製造商、認證種類、字號'!$B$2:$B$7525&amp;'[1]檢查、製造商、認證種類、字號'!$E$2:$E$7525=BS12&amp;BR12),'[1]檢查、製造商、認證種類、字號'!$C$2:$C$7525)=0,"",LOOKUP(1,0/('[1]檢查、製造商、認證種類、字號'!$B$2:$B$7525&amp;'[1]檢查、製造商、認證種類、字號'!$E$2:$E$7525=BS12&amp;BR12),'[1]檢查、製造商、認證種類、字號'!$C$2:$C$7525)),"")</f>
        <v/>
      </c>
      <c r="BR12" s="60" t="str">
        <f>IFERROR(IF(IFERROR(VLOOKUP(BS12&amp;LEFT($G$3,2),'[1]檢查、製造商、認證種類、字號'!$P$1:$Q$2,2,FALSE),"")="",VLOOKUP(BS12,'[1]檢查、製造商、認證種類、字號'!$B$2:$E$7525,4,FALSE),VLOOKUP(BS12&amp;LEFT($G$3,2),'[1]檢查、製造商、認證種類、字號'!$P$1:$Q$2,2,FALSE)),"")</f>
        <v/>
      </c>
      <c r="BS12" s="134"/>
      <c r="BT12" s="135"/>
      <c r="BU12" s="40"/>
      <c r="BV12" s="48" t="str">
        <f>IFERROR(IF(LOOKUP(1,0/('[1]檢查、製造商、認證種類、字號'!$B$2:$B$7525&amp;'[1]檢查、製造商、認證種類、字號'!$E$2:$E$7525=BS12&amp;BR12),'[1]檢查、製造商、認證種類、字號'!$F$2:$F$7525)=0,"",LOOKUP(1,0/('[1]檢查、製造商、認證種類、字號'!$B$2:$B$7525&amp;'[1]檢查、製造商、認證種類、字號'!$E$2:$E$7525=BS12&amp;BR12),'[1]檢查、製造商、認證種類、字號'!$F$2:$F$7525)),"")</f>
        <v/>
      </c>
      <c r="BW12" s="61"/>
      <c r="BX12" s="40" t="str">
        <f t="shared" si="0"/>
        <v/>
      </c>
      <c r="BY12" s="52" t="str">
        <f>IFERROR(IF(LOOKUP(1,0/('[1]檢查、製造商、認證種類、字號'!$B$2:$B$7525&amp;'[1]檢查、製造商、認證種類、字號'!$E$2:$E$7525=BS12&amp;BR12),'[1]檢查、製造商、認證種類、字號'!$H$2:$H$7525)=0,"",LOOKUP(1,0/('[1]檢查、製造商、認證種類、字號'!$B$2:$B$7525&amp;'[1]檢查、製造商、認證種類、字號'!$E$2:$E$7525=BS12&amp;BR12),'[1]檢查、製造商、認證種類、字號'!$H$2:$H$7525)),"")</f>
        <v/>
      </c>
      <c r="BZ12" s="59" t="str">
        <f>IFERROR(IF(LOOKUP(1,0/('[1]檢查、製造商、認證種類、字號'!$B$2:$B$7525&amp;'[1]檢查、製造商、認證種類、字號'!$E$2:$E$7525=BS12&amp;BR12),'[1]檢查、製造商、認證種類、字號'!$I$2:$I$7525)=0,"",LOOKUP(1,0/('[1]檢查、製造商、認證種類、字號'!$B$2:$B$7525&amp;'[1]檢查、製造商、認證種類、字號'!$E$2:$E$7525=BS12&amp;BR12),'[1]檢查、製造商、認證種類、字號'!$I$2:$I$7525)),"")</f>
        <v/>
      </c>
      <c r="CA12" s="57" t="s">
        <v>28</v>
      </c>
      <c r="CB12" s="58" t="s">
        <v>28</v>
      </c>
      <c r="CC12" s="65" t="s">
        <v>30</v>
      </c>
      <c r="CD12" s="65" t="str">
        <f>IFERROR(IF(LOOKUP(1,0/('[1]檢查、製造商、認證種類、字號'!$B$2:$B$7123&amp;'[1]檢查、製造商、認證種類、字號'!$E$2:$E$7123=CF12&amp;CE12),'[1]檢查、製造商、認證種類、字號'!$C$2:$C$7123)=0,"",LOOKUP(1,0/('[1]檢查、製造商、認證種類、字號'!$B$2:$B$7123&amp;'[1]檢查、製造商、認證種類、字號'!$E$2:$E$7123=CF12&amp;CE12),'[1]檢查、製造商、認證種類、字號'!$C$2:$C$7123)),"")</f>
        <v/>
      </c>
      <c r="CE12" s="65" t="str">
        <f>IFERROR(IF(IFERROR(VLOOKUP(CF12&amp;LEFT($G$3,2),'[1]檢查、製造商、認證種類、字號'!$Q$2:$R$87,2,FALSE),"")="",VLOOKUP(CF12,'[1]檢查、製造商、認證種類、字號'!$B$2:$G$7123,4,FALSE),VLOOKUP(CF12&amp;LEFT($G$3,2),'[1]檢查、製造商、認證種類、字號'!$Q$2:$R$198,2,FALSE)),"")</f>
        <v/>
      </c>
      <c r="CF12" s="124" t="s">
        <v>73</v>
      </c>
      <c r="CG12" s="124"/>
      <c r="CH12" s="125" t="str">
        <f>IFERROR(IF(LOOKUP(1,0/('[1]檢查、製造商、認證種類、字號'!$B$2:$B$7123&amp;'[1]檢查、製造商、認證種類、字號'!$E$2:$E$7123=CF12&amp;CE12),'[1]檢查、製造商、認證種類、字號'!$F$2:$F$7123)=0,"",LOOKUP(1,0/('[1]檢查、製造商、認證種類、字號'!$B$2:$B$7123&amp;'[1]檢查、製造商、認證種類、字號'!$E$2:$E$7123=CF12&amp;CE12),'[1]檢查、製造商、認證種類、字號'!$F$2:$F$7123)),"")</f>
        <v/>
      </c>
      <c r="CI12" s="136"/>
      <c r="CJ12" s="137" t="str">
        <f t="shared" si="2"/>
        <v/>
      </c>
      <c r="CK12" s="52" t="str">
        <f>IFERROR(IF(LOOKUP(1,0/('[1]檢查、製造商、認證種類、字號'!$B$2:$B$7123&amp;'[1]檢查、製造商、認證種類、字號'!$E$2:$E$7123=CF12&amp;CE12),'[1]檢查、製造商、認證種類、字號'!$H$2:$H$7123)=0,"",LOOKUP(1,0/('[1]檢查、製造商、認證種類、字號'!$B$2:$B$7123&amp;'[1]檢查、製造商、認證種類、字號'!$E$2:$E$7123=CF12&amp;CE12),'[1]檢查、製造商、認證種類、字號'!$H$2:$H$7123)),"")</f>
        <v/>
      </c>
      <c r="CL12" s="59" t="str">
        <f>IFERROR(IF(LOOKUP(1,0/('[1]檢查、製造商、認證種類、字號'!$B$2:$B$7123&amp;'[1]檢查、製造商、認證種類、字號'!$E$2:$E$7123=CF12&amp;CE12),'[1]檢查、製造商、認證種類、字號'!$I$2:$I$7123)=0,"",LOOKUP(1,0/('[1]檢查、製造商、認證種類、字號'!$B$2:$B$7123&amp;'[1]檢查、製造商、認證種類、字號'!$E$2:$E$7123=CF12&amp;CE12),'[1]檢查、製造商、認證種類、字號'!$I$2:$I$7123)),"")</f>
        <v/>
      </c>
      <c r="CM12" s="57"/>
      <c r="CN12" s="58"/>
    </row>
    <row r="13" spans="1:94" s="32" customFormat="1" ht="24.75">
      <c r="A13" s="541"/>
      <c r="B13" s="522"/>
      <c r="C13" s="40" t="s">
        <v>41</v>
      </c>
      <c r="D13" s="52" t="str">
        <f>IFERROR(IF(LOOKUP(1,0/('[1]檢查、製造商、認證種類、字號'!$B$2:$B$7525&amp;'[1]檢查、製造商、認證種類、字號'!$E$2:$E$7525=F13&amp;E13),'[1]檢查、製造商、認證種類、字號'!$C$2:$C$7525)=0,"",LOOKUP(1,0/('[1]檢查、製造商、認證種類、字號'!$B$2:$B$7525&amp;'[1]檢查、製造商、認證種類、字號'!$E$2:$E$7525=F13&amp;E13),'[1]檢查、製造商、認證種類、字號'!$C$2:$C$7525)),"")</f>
        <v>富士鮮品股份有限公司</v>
      </c>
      <c r="E13" s="53" t="str">
        <f>IFERROR(IF(IFERROR(VLOOKUP(F13&amp;LEFT($G$3,2),'[1]檢查、製造商、認證種類、字號'!$P$1:$Q$2,2,FALSE),"")="",VLOOKUP(F13,'[1]檢查、製造商、認證種類、字號'!$B$2:$E$7525,4,FALSE),VLOOKUP(F13&amp;LEFT($G$3,2),'[1]檢查、製造商、認證種類、字號'!$P$1:$Q$2,2,FALSE)),"")</f>
        <v>首饌</v>
      </c>
      <c r="F13" s="54" t="s">
        <v>74</v>
      </c>
      <c r="G13" s="128">
        <v>7</v>
      </c>
      <c r="H13" s="96">
        <f t="shared" si="4"/>
        <v>10</v>
      </c>
      <c r="I13" s="48" t="str">
        <f>IFERROR(IF(LOOKUP(1,0/('[1]檢查、製造商、認證種類、字號'!$B$2:$B$7525&amp;'[1]檢查、製造商、認證種類、字號'!$E$2:$E$7525=F13&amp;E13),'[1]檢查、製造商、認證種類、字號'!$F$2:$F$7525)=0,"",LOOKUP(1,0/('[1]檢查、製造商、認證種類、字號'!$B$2:$B$7525&amp;'[1]檢查、製造商、認證種類、字號'!$E$2:$E$7525=F13&amp;E13),'[1]檢查、製造商、認證種類、字號'!$F$2:$F$7525)),"")</f>
        <v>包</v>
      </c>
      <c r="J13" s="52" t="str">
        <f>IFERROR(IF(LOOKUP(1,0/('[1]檢查、製造商、認證種類、字號'!$B$2:$B$7525&amp;'[1]檢查、製造商、認證種類、字號'!$E$2:$E$7525=F13&amp;E13),'[1]檢查、製造商、認證種類、字號'!$H$2:$H$7525)=0,"",LOOKUP(1,0/('[1]檢查、製造商、認證種類、字號'!$B$2:$B$7525&amp;'[1]檢查、製造商、認證種類、字號'!$E$2:$E$7525=F13&amp;E13),'[1]檢查、製造商、認證種類、字號'!$H$2:$H$7525)),"")</f>
        <v>CAS台灣優良農產品</v>
      </c>
      <c r="K13" s="52" t="str">
        <f>IFERROR(IF(LOOKUP(1,0/('[1]檢查、製造商、認證種類、字號'!$B$2:$B$7525&amp;'[1]檢查、製造商、認證種類、字號'!$E$2:$E$7525=F13&amp;E13),'[1]檢查、製造商、認證種類、字號'!$I$2:$I$7525)=0,"",LOOKUP(1,0/('[1]檢查、製造商、認證種類、字號'!$B$2:$B$7525&amp;'[1]檢查、製造商、認證種類、字號'!$E$2:$E$7525=F13&amp;E13),'[1]檢查、製造商、認證種類、字號'!$I$2:$I$7525)),"")</f>
        <v>123701</v>
      </c>
      <c r="L13" s="57" t="s">
        <v>28</v>
      </c>
      <c r="M13" s="58" t="s">
        <v>28</v>
      </c>
      <c r="N13" s="527"/>
      <c r="O13" s="522"/>
      <c r="P13" s="40" t="s">
        <v>41</v>
      </c>
      <c r="Q13" s="52" t="str">
        <f>IFERROR(IF(LOOKUP(1,0/('[1]檢查、製造商、認證種類、字號'!$B$2:$B$7525&amp;'[1]檢查、製造商、認證種類、字號'!$E$2:$E$7525=S13&amp;R13),'[1]檢查、製造商、認證種類、字號'!$C$2:$C$7525)=0,"",LOOKUP(1,0/('[1]檢查、製造商、認證種類、字號'!$B$2:$B$7525&amp;'[1]檢查、製造商、認證種類、字號'!$E$2:$E$7525=S13&amp;R13),'[1]檢查、製造商、認證種類、字號'!$C$2:$C$7525)),"")</f>
        <v>謝浚璿</v>
      </c>
      <c r="R13" s="60" t="str">
        <f>IFERROR(IF(IFERROR(VLOOKUP(S13&amp;LEFT($G$3,2),'[1]檢查、製造商、認證種類、字號'!$Q$2:$R$242,2,FALSE),"")="",VLOOKUP(S13,'[1]檢查、製造商、認證種類、字號'!$B$2:$E$7525,4,FALSE),VLOOKUP(S13&amp;LEFT($G$3,2),'[1]檢查、製造商、認證種類、字號'!$Q$2:$R$242,2,FALSE)),"")</f>
        <v>佑豐</v>
      </c>
      <c r="S13" s="138" t="s">
        <v>75</v>
      </c>
      <c r="T13" s="139">
        <v>4</v>
      </c>
      <c r="U13" s="96">
        <f>ROUND(T13*$U$5/1000,0)</f>
        <v>6</v>
      </c>
      <c r="V13" s="48" t="str">
        <f>IFERROR(IF(LOOKUP(1,0/('[1]檢查、製造商、認證種類、字號'!$B$2:$B$7525&amp;'[1]檢查、製造商、認證種類、字號'!$E$2:$E$7525=S13&amp;R13),'[1]檢查、製造商、認證種類、字號'!$F$2:$F$7525)=0,"",LOOKUP(1,0/('[1]檢查、製造商、認證種類、字號'!$B$2:$B$7525&amp;'[1]檢查、製造商、認證種類、字號'!$E$2:$E$7525=S13&amp;R13),'[1]檢查、製造商、認證種類、字號'!$F$2:$F$7525)),"")</f>
        <v>KG</v>
      </c>
      <c r="W13" s="52" t="str">
        <f>IFERROR(IF(LOOKUP(1,0/('[1]檢查、製造商、認證種類、字號'!$B$2:$B$7525&amp;'[1]檢查、製造商、認證種類、字號'!$E$2:$E$7525=S13&amp;R13),'[1]檢查、製造商、認證種類、字號'!$H$2:$H$7525)=0,"",LOOKUP(1,0/('[1]檢查、製造商、認證種類、字號'!$B$2:$B$7525&amp;'[1]檢查、製造商、認證種類、字號'!$E$2:$E$7525=S13&amp;R13),'[1]檢查、製造商、認證種類、字號'!$H$2:$H$7525)),"")</f>
        <v>生產追溯-農產品</v>
      </c>
      <c r="X13" s="59">
        <f>IFERROR(IF(LOOKUP(1,0/('[1]檢查、製造商、認證種類、字號'!$B$2:$B$7525&amp;'[1]檢查、製造商、認證種類、字號'!$E$2:$E$7525=S13&amp;R13),'[1]檢查、製造商、認證種類、字號'!$I$2:$I$7525)=0,"",LOOKUP(1,0/('[1]檢查、製造商、認證種類、字號'!$B$2:$B$7525&amp;'[1]檢查、製造商、認證種類、字號'!$E$2:$E$7525=S13&amp;R13),'[1]檢查、製造商、認證種類、字號'!$I$2:$I$7525)),"")</f>
        <v>1001001759</v>
      </c>
      <c r="Y13" s="57" t="s">
        <v>28</v>
      </c>
      <c r="Z13" s="58" t="s">
        <v>28</v>
      </c>
      <c r="AA13" s="527"/>
      <c r="AB13" s="522"/>
      <c r="AC13" s="40" t="s">
        <v>41</v>
      </c>
      <c r="AD13" s="52" t="str">
        <f>IFERROR(IF(LOOKUP(1,0/('[1]檢查、製造商、認證種類、字號'!$B$2:$B$7525&amp;'[1]檢查、製造商、認證種類、字號'!$E$2:$E$7525=AF13&amp;AE13),'[1]檢查、製造商、認證種類、字號'!$C$2:$C$7525)=0,"",LOOKUP(1,0/('[1]檢查、製造商、認證種類、字號'!$B$2:$B$7525&amp;'[1]檢查、製造商、認證種類、字號'!$E$2:$E$7525=AF13&amp;AE13),'[1]檢查、製造商、認證種類、字號'!$C$2:$C$7525)),"")</f>
        <v>富士鮮品股份有限公司</v>
      </c>
      <c r="AE13" s="53" t="str">
        <f>IFERROR(IF(IFERROR(VLOOKUP(AF13&amp;LEFT($G$3,2),'[1]檢查、製造商、認證種類、字號'!$P$1:$Q$2,2,FALSE),"")="",VLOOKUP(AF13,'[1]檢查、製造商、認證種類、字號'!$B$2:$E$7525,4,FALSE),VLOOKUP(AF13&amp;LEFT($G$3,2),'[1]檢查、製造商、認證種類、字號'!$P$1:$Q$2,2,FALSE)),"")</f>
        <v>首饌</v>
      </c>
      <c r="AF13" s="130" t="s">
        <v>74</v>
      </c>
      <c r="AG13" s="131">
        <v>6</v>
      </c>
      <c r="AH13" s="40">
        <f t="shared" si="1"/>
        <v>8</v>
      </c>
      <c r="AI13" s="48" t="str">
        <f>IFERROR(IF(LOOKUP(1,0/('[1]檢查、製造商、認證種類、字號'!$B$2:$B$7525&amp;'[1]檢查、製造商、認證種類、字號'!$E$2:$E$7525=AF13&amp;AE13),'[1]檢查、製造商、認證種類、字號'!$F$2:$F$7525)=0,"",LOOKUP(1,0/('[1]檢查、製造商、認證種類、字號'!$B$2:$B$7525&amp;'[1]檢查、製造商、認證種類、字號'!$E$2:$E$7525=AF13&amp;AE13),'[1]檢查、製造商、認證種類、字號'!$F$2:$F$7525)),"")</f>
        <v>包</v>
      </c>
      <c r="AJ13" s="52" t="str">
        <f>IFERROR(IF(LOOKUP(1,0/('[1]檢查、製造商、認證種類、字號'!$B$2:$B$7525&amp;'[1]檢查、製造商、認證種類、字號'!$E$2:$E$7525=AF13&amp;AE13),'[1]檢查、製造商、認證種類、字號'!$H$2:$H$7525)=0,"",LOOKUP(1,0/('[1]檢查、製造商、認證種類、字號'!$B$2:$B$7525&amp;'[1]檢查、製造商、認證種類、字號'!$E$2:$E$7525=AF13&amp;AE13),'[1]檢查、製造商、認證種類、字號'!$H$2:$H$7525)),"")</f>
        <v>CAS台灣優良農產品</v>
      </c>
      <c r="AK13" s="59" t="str">
        <f>IFERROR(IF(LOOKUP(1,0/('[1]檢查、製造商、認證種類、字號'!$B$2:$B$7525&amp;'[1]檢查、製造商、認證種類、字號'!$E$2:$E$7525=AF13&amp;AE13),'[1]檢查、製造商、認證種類、字號'!$I$2:$I$7525)=0,"",LOOKUP(1,0/('[1]檢查、製造商、認證種類、字號'!$B$2:$B$7525&amp;'[1]檢查、製造商、認證種類、字號'!$E$2:$E$7525=AF13&amp;AE13),'[1]檢查、製造商、認證種類、字號'!$I$2:$I$7525)),"")</f>
        <v>123701</v>
      </c>
      <c r="AL13" s="57" t="s">
        <v>28</v>
      </c>
      <c r="AM13" s="58" t="s">
        <v>28</v>
      </c>
      <c r="AN13" s="530"/>
      <c r="AO13" s="522"/>
      <c r="AP13" s="40" t="s">
        <v>41</v>
      </c>
      <c r="AQ13" s="52" t="str">
        <f>IFERROR(IF(LOOKUP(1,0/('[1]檢查、製造商、認證種類、字號'!$B$2:$B$7525&amp;'[1]檢查、製造商、認證種類、字號'!$E$2:$E$7525=AS13&amp;AR13),'[1]檢查、製造商、認證種類、字號'!$C$2:$C$7525)=0,"",LOOKUP(1,0/('[1]檢查、製造商、認證種類、字號'!$B$2:$B$7525&amp;'[1]檢查、製造商、認證種類、字號'!$E$2:$E$7525=AS13&amp;AR13),'[1]檢查、製造商、認證種類、字號'!$C$2:$C$7525)),"")</f>
        <v>謝浚璿</v>
      </c>
      <c r="AR13" s="60" t="str">
        <f>IFERROR(IF(IFERROR(VLOOKUP(AS13&amp;LEFT($G$3,2),'[1]檢查、製造商、認證種類、字號'!$Q$2:$R$242,2,FALSE),"")="",VLOOKUP(AS13,'[1]檢查、製造商、認證種類、字號'!$B$2:$E$7525,4,FALSE),VLOOKUP(AS13&amp;LEFT($G$3,2),'[1]檢查、製造商、認證種類、字號'!$Q$2:$R$242,2,FALSE)),"")</f>
        <v>佑豐</v>
      </c>
      <c r="AS13" s="132" t="s">
        <v>76</v>
      </c>
      <c r="AT13" s="133">
        <v>6</v>
      </c>
      <c r="AU13" s="40">
        <f t="shared" si="3"/>
        <v>8</v>
      </c>
      <c r="AV13" s="48" t="str">
        <f>IFERROR(IF(LOOKUP(1,0/('[1]檢查、製造商、認證種類、字號'!$B$2:$B$7525&amp;'[1]檢查、製造商、認證種類、字號'!$E$2:$E$7525=AS13&amp;AR13),'[1]檢查、製造商、認證種類、字號'!$F$2:$F$7525)=0,"",LOOKUP(1,0/('[1]檢查、製造商、認證種類、字號'!$B$2:$B$7525&amp;'[1]檢查、製造商、認證種類、字號'!$E$2:$E$7525=AS13&amp;AR13),'[1]檢查、製造商、認證種類、字號'!$F$2:$F$7525)),"")</f>
        <v>KG</v>
      </c>
      <c r="AW13" s="52" t="str">
        <f>IFERROR(IF(LOOKUP(1,0/('[1]檢查、製造商、認證種類、字號'!$B$2:$B$7525&amp;'[1]檢查、製造商、認證種類、字號'!$E$2:$E$7525=AS13&amp;AR13),'[1]檢查、製造商、認證種類、字號'!$H$2:$H$7525)=0,"",LOOKUP(1,0/('[1]檢查、製造商、認證種類、字號'!$B$2:$B$7525&amp;'[1]檢查、製造商、認證種類、字號'!$E$2:$E$7525=AS13&amp;AR13),'[1]檢查、製造商、認證種類、字號'!$H$2:$H$7525)),"")</f>
        <v>生產追溯-農產品</v>
      </c>
      <c r="AX13" s="59">
        <f>IFERROR(IF(LOOKUP(1,0/('[1]檢查、製造商、認證種類、字號'!$B$2:$B$7525&amp;'[1]檢查、製造商、認證種類、字號'!$E$2:$E$7525=AS13&amp;AR13),'[1]檢查、製造商、認證種類、字號'!$I$2:$I$7525)=0,"",LOOKUP(1,0/('[1]檢查、製造商、認證種類、字號'!$B$2:$B$7525&amp;'[1]檢查、製造商、認證種類、字號'!$E$2:$E$7525=AS13&amp;AR13),'[1]檢查、製造商、認證種類、字號'!$I$2:$I$7525)),"")</f>
        <v>1001001759</v>
      </c>
      <c r="AY13" s="57" t="s">
        <v>28</v>
      </c>
      <c r="AZ13" s="58" t="s">
        <v>77</v>
      </c>
      <c r="BA13" s="530"/>
      <c r="BB13" s="522"/>
      <c r="BC13" s="40" t="s">
        <v>41</v>
      </c>
      <c r="BD13" s="52" t="str">
        <f>IFERROR(IF(LOOKUP(1,0/('[1]檢查、製造商、認證種類、字號'!$B$2:$B$7525&amp;'[1]檢查、製造商、認證種類、字號'!$E$2:$E$7525=BF13&amp;BE13),'[1]檢查、製造商、認證種類、字號'!$C$2:$C$7525)=0,"",LOOKUP(1,0/('[1]檢查、製造商、認證種類、字號'!$B$2:$B$7525&amp;'[1]檢查、製造商、認證種類、字號'!$E$2:$E$7525=BF13&amp;BE13),'[1]檢查、製造商、認證種類、字號'!$C$2:$C$7525)),"")</f>
        <v>荃珍農產行</v>
      </c>
      <c r="BE13" s="53" t="str">
        <f>IFERROR(IF(IFERROR(VLOOKUP(BF13&amp;LEFT($G$3,2),'[1]檢查、製造商、認證種類、字號'!$P$1:$Q$2,2,FALSE),"")="",VLOOKUP(BF13,'[1]檢查、製造商、認證種類、字號'!$B$2:$E$7525,4,FALSE),VLOOKUP(BF13&amp;LEFT($G$3,2),'[1]檢查、製造商、認證種類、字號'!$P$1:$Q$2,2,FALSE)),"")</f>
        <v>荃珍</v>
      </c>
      <c r="BF13" s="140" t="s">
        <v>60</v>
      </c>
      <c r="BG13" s="40">
        <v>6</v>
      </c>
      <c r="BH13" s="40">
        <f t="shared" ref="BH13" si="6">ROUND(BG13*$BH$5/1000,0)</f>
        <v>8</v>
      </c>
      <c r="BI13" s="48" t="str">
        <f>IFERROR(IF(LOOKUP(1,0/('[1]檢查、製造商、認證種類、字號'!$B$2:$B$7525&amp;'[1]檢查、製造商、認證種類、字號'!$E$2:$E$7525=BF13&amp;BE13),'[1]檢查、製造商、認證種類、字號'!$F$2:$F$7525)=0,"",LOOKUP(1,0/('[1]檢查、製造商、認證種類、字號'!$B$2:$B$7525&amp;'[1]檢查、製造商、認證種類、字號'!$E$2:$E$7525=BF13&amp;BE13),'[1]檢查、製造商、認證種類、字號'!$F$2:$F$7525)),"")</f>
        <v>KG</v>
      </c>
      <c r="BJ13" s="52" t="str">
        <f>IFERROR(IF(LOOKUP(1,0/('[1]檢查、製造商、認證種類、字號'!$B$2:$B$7525&amp;'[1]檢查、製造商、認證種類、字號'!$E$2:$E$7525=BF13&amp;BE13),'[1]檢查、製造商、認證種類、字號'!$H$2:$H$7525)=0,"",LOOKUP(1,0/('[1]檢查、製造商、認證種類、字號'!$B$2:$B$7525&amp;'[1]檢查、製造商、認證種類、字號'!$E$2:$E$7525=BF13&amp;BE13),'[1]檢查、製造商、認證種類、字號'!$H$2:$H$7525)),"")</f>
        <v/>
      </c>
      <c r="BK13" s="59" t="str">
        <f>IFERROR(IF(LOOKUP(1,0/('[1]檢查、製造商、認證種類、字號'!$B$2:$B$7525&amp;'[1]檢查、製造商、認證種類、字號'!$E$2:$E$7525=BF13&amp;BE13),'[1]檢查、製造商、認證種類、字號'!$I$2:$I$7525)=0,"",LOOKUP(1,0/('[1]檢查、製造商、認證種類、字號'!$B$2:$B$7525&amp;'[1]檢查、製造商、認證種類、字號'!$E$2:$E$7525=BF13&amp;BE13),'[1]檢查、製造商、認證種類、字號'!$I$2:$I$7525)),"")</f>
        <v/>
      </c>
      <c r="BL13" s="57" t="s">
        <v>28</v>
      </c>
      <c r="BM13" s="58" t="s">
        <v>28</v>
      </c>
      <c r="BN13" s="520"/>
      <c r="BO13" s="522"/>
      <c r="BP13" s="40" t="s">
        <v>41</v>
      </c>
      <c r="BQ13" s="52" t="str">
        <f>IFERROR(IF(LOOKUP(1,0/('[1]檢查、製造商、認證種類、字號'!$B$2:$B$7525&amp;'[1]檢查、製造商、認證種類、字號'!$E$2:$E$7525=BS13&amp;BR13),'[1]檢查、製造商、認證種類、字號'!$C$2:$C$7525)=0,"",LOOKUP(1,0/('[1]檢查、製造商、認證種類、字號'!$B$2:$B$7525&amp;'[1]檢查、製造商、認證種類、字號'!$E$2:$E$7525=BS13&amp;BR13),'[1]檢查、製造商、認證種類、字號'!$C$2:$C$7525)),"")</f>
        <v/>
      </c>
      <c r="BR13" s="60" t="str">
        <f>IFERROR(IF(IFERROR(VLOOKUP(BS13&amp;LEFT($G$3,2),'[1]檢查、製造商、認證種類、字號'!$P$1:$Q$2,2,FALSE),"")="",VLOOKUP(BS13,'[1]檢查、製造商、認證種類、字號'!$B$2:$E$7525,4,FALSE),VLOOKUP(BS13&amp;LEFT($G$3,2),'[1]檢查、製造商、認證種類、字號'!$P$1:$Q$2,2,FALSE)),"")</f>
        <v/>
      </c>
      <c r="BS13" s="134"/>
      <c r="BT13" s="141"/>
      <c r="BU13" s="40"/>
      <c r="BV13" s="48" t="str">
        <f>IFERROR(IF(LOOKUP(1,0/('[1]檢查、製造商、認證種類、字號'!$B$2:$B$7525&amp;'[1]檢查、製造商、認證種類、字號'!$E$2:$E$7525=BS13&amp;BR13),'[1]檢查、製造商、認證種類、字號'!$F$2:$F$7525)=0,"",LOOKUP(1,0/('[1]檢查、製造商、認證種類、字號'!$B$2:$B$7525&amp;'[1]檢查、製造商、認證種類、字號'!$E$2:$E$7525=BS13&amp;BR13),'[1]檢查、製造商、認證種類、字號'!$F$2:$F$7525)),"")</f>
        <v/>
      </c>
      <c r="BW13" s="61"/>
      <c r="BX13" s="40" t="str">
        <f t="shared" si="0"/>
        <v/>
      </c>
      <c r="BY13" s="52" t="str">
        <f>IFERROR(IF(LOOKUP(1,0/('[1]檢查、製造商、認證種類、字號'!$B$2:$B$7525&amp;'[1]檢查、製造商、認證種類、字號'!$E$2:$E$7525=BS13&amp;BR13),'[1]檢查、製造商、認證種類、字號'!$H$2:$H$7525)=0,"",LOOKUP(1,0/('[1]檢查、製造商、認證種類、字號'!$B$2:$B$7525&amp;'[1]檢查、製造商、認證種類、字號'!$E$2:$E$7525=BS13&amp;BR13),'[1]檢查、製造商、認證種類、字號'!$H$2:$H$7525)),"")</f>
        <v/>
      </c>
      <c r="BZ13" s="59" t="str">
        <f>IFERROR(IF(LOOKUP(1,0/('[1]檢查、製造商、認證種類、字號'!$B$2:$B$7525&amp;'[1]檢查、製造商、認證種類、字號'!$E$2:$E$7525=BS13&amp;BR13),'[1]檢查、製造商、認證種類、字號'!$I$2:$I$7525)=0,"",LOOKUP(1,0/('[1]檢查、製造商、認證種類、字號'!$B$2:$B$7525&amp;'[1]檢查、製造商、認證種類、字號'!$E$2:$E$7525=BS13&amp;BR13),'[1]檢查、製造商、認證種類、字號'!$I$2:$I$7525)),"")</f>
        <v/>
      </c>
      <c r="CA13" s="57" t="s">
        <v>28</v>
      </c>
      <c r="CB13" s="58" t="s">
        <v>28</v>
      </c>
      <c r="CC13" s="124" t="s">
        <v>30</v>
      </c>
      <c r="CD13" s="124" t="str">
        <f>IFERROR(IF(LOOKUP(1,0/('[1]檢查、製造商、認證種類、字號'!$B$2:$B$7123&amp;'[1]檢查、製造商、認證種類、字號'!$E$2:$E$7123=CF13&amp;CE13),'[1]檢查、製造商、認證種類、字號'!$C$2:$C$7123)=0,"",LOOKUP(1,0/('[1]檢查、製造商、認證種類、字號'!$B$2:$B$7123&amp;'[1]檢查、製造商、認證種類、字號'!$E$2:$E$7123=CF13&amp;CE13),'[1]檢查、製造商、認證種類、字號'!$C$2:$C$7123)),"")</f>
        <v/>
      </c>
      <c r="CE13" s="124" t="str">
        <f>IFERROR(IF(IFERROR(VLOOKUP(CF13&amp;LEFT($G$3,2),'[1]檢查、製造商、認證種類、字號'!$Q$2:$R$87,2,FALSE),"")="",VLOOKUP(CF13,'[1]檢查、製造商、認證種類、字號'!$B$2:$G$7123,4,FALSE),VLOOKUP(CF13&amp;LEFT($G$3,2),'[1]檢查、製造商、認證種類、字號'!$Q$2:$R$198,2,FALSE)),"")</f>
        <v>德怡</v>
      </c>
      <c r="CF13" s="94" t="s">
        <v>78</v>
      </c>
      <c r="CG13" s="94"/>
      <c r="CH13" s="95" t="str">
        <f>IFERROR(IF(LOOKUP(1,0/('[1]檢查、製造商、認證種類、字號'!$B$2:$B$7123&amp;'[1]檢查、製造商、認證種類、字號'!$E$2:$E$7123=CF13&amp;CE13),'[1]檢查、製造商、認證種類、字號'!$F$2:$F$7123)=0,"",LOOKUP(1,0/('[1]檢查、製造商、認證種類、字號'!$B$2:$B$7123&amp;'[1]檢查、製造商、認證種類、字號'!$E$2:$E$7123=CF13&amp;CE13),'[1]檢查、製造商、認證種類、字號'!$F$2:$F$7123)),"")</f>
        <v>條</v>
      </c>
      <c r="CI13" s="142"/>
      <c r="CJ13" s="143" t="str">
        <f t="shared" si="2"/>
        <v/>
      </c>
      <c r="CK13" s="52" t="str">
        <f>IFERROR(IF(LOOKUP(1,0/('[1]檢查、製造商、認證種類、字號'!$B$2:$B$7123&amp;'[1]檢查、製造商、認證種類、字號'!$E$2:$E$7123=CF13&amp;CE13),'[1]檢查、製造商、認證種類、字號'!$H$2:$H$7123)=0,"",LOOKUP(1,0/('[1]檢查、製造商、認證種類、字號'!$B$2:$B$7123&amp;'[1]檢查、製造商、認證種類、字號'!$E$2:$E$7123=CF13&amp;CE13),'[1]檢查、製造商、認證種類、字號'!$H$2:$H$7123)),"")</f>
        <v/>
      </c>
      <c r="CL13" s="59" t="str">
        <f>IFERROR(IF(LOOKUP(1,0/('[1]檢查、製造商、認證種類、字號'!$B$2:$B$7123&amp;'[1]檢查、製造商、認證種類、字號'!$E$2:$E$7123=CF13&amp;CE13),'[1]檢查、製造商、認證種類、字號'!$I$2:$I$7123)=0,"",LOOKUP(1,0/('[1]檢查、製造商、認證種類、字號'!$B$2:$B$7123&amp;'[1]檢查、製造商、認證種類、字號'!$E$2:$E$7123=CF13&amp;CE13),'[1]檢查、製造商、認證種類、字號'!$I$2:$I$7123)),"")</f>
        <v/>
      </c>
      <c r="CM13" s="57"/>
      <c r="CN13" s="58"/>
    </row>
    <row r="14" spans="1:94" s="32" customFormat="1" ht="24.75">
      <c r="A14" s="541"/>
      <c r="B14" s="522"/>
      <c r="C14" s="40" t="s">
        <v>41</v>
      </c>
      <c r="D14" s="52" t="str">
        <f>IFERROR(IF(LOOKUP(1,0/('[1]檢查、製造商、認證種類、字號'!$B$2:$B$7525&amp;'[1]檢查、製造商、認證種類、字號'!$E$2:$E$7525=F14&amp;E14),'[1]檢查、製造商、認證種類、字號'!$C$2:$C$7525)=0,"",LOOKUP(1,0/('[1]檢查、製造商、認證種類、字號'!$B$2:$B$7525&amp;'[1]檢查、製造商、認證種類、字號'!$E$2:$E$7525=F14&amp;E14),'[1]檢查、製造商、認證種類、字號'!$C$2:$C$7525)),"")</f>
        <v>謝浚璿</v>
      </c>
      <c r="E14" s="60" t="str">
        <f>IFERROR(IF(IFERROR(VLOOKUP(F14&amp;LEFT($G$3,2),'[1]檢查、製造商、認證種類、字號'!$Q$2:$R$242,2,FALSE),"")="",VLOOKUP(F14,'[1]檢查、製造商、認證種類、字號'!$B$2:$E$7525,4,FALSE),VLOOKUP(F14&amp;LEFT($G$3,2),'[1]檢查、製造商、認證種類、字號'!$Q$2:$R$242,2,FALSE)),"")</f>
        <v>佑豐</v>
      </c>
      <c r="F14" s="54" t="s">
        <v>79</v>
      </c>
      <c r="G14" s="128">
        <v>4</v>
      </c>
      <c r="H14" s="96">
        <f t="shared" si="4"/>
        <v>6</v>
      </c>
      <c r="I14" s="48" t="str">
        <f>IFERROR(IF(LOOKUP(1,0/('[1]檢查、製造商、認證種類、字號'!$B$2:$B$7525&amp;'[1]檢查、製造商、認證種類、字號'!$E$2:$E$7525=F14&amp;E14),'[1]檢查、製造商、認證種類、字號'!$F$2:$F$7525)=0,"",LOOKUP(1,0/('[1]檢查、製造商、認證種類、字號'!$B$2:$B$7525&amp;'[1]檢查、製造商、認證種類、字號'!$E$2:$E$7525=F14&amp;E14),'[1]檢查、製造商、認證種類、字號'!$F$2:$F$7525)),"")</f>
        <v>KG</v>
      </c>
      <c r="J14" s="52" t="str">
        <f>IFERROR(IF(LOOKUP(1,0/('[1]檢查、製造商、認證種類、字號'!$B$2:$B$7525&amp;'[1]檢查、製造商、認證種類、字號'!$E$2:$E$7525=F14&amp;E14),'[1]檢查、製造商、認證種類、字號'!$H$2:$H$7525)=0,"",LOOKUP(1,0/('[1]檢查、製造商、認證種類、字號'!$B$2:$B$7525&amp;'[1]檢查、製造商、認證種類、字號'!$E$2:$E$7525=F14&amp;E14),'[1]檢查、製造商、認證種類、字號'!$H$2:$H$7525)),"")</f>
        <v>生產追溯-農產品</v>
      </c>
      <c r="K14" s="52">
        <f>IFERROR(IF(LOOKUP(1,0/('[1]檢查、製造商、認證種類、字號'!$B$2:$B$7525&amp;'[1]檢查、製造商、認證種類、字號'!$E$2:$E$7525=F14&amp;E14),'[1]檢查、製造商、認證種類、字號'!$I$2:$I$7525)=0,"",LOOKUP(1,0/('[1]檢查、製造商、認證種類、字號'!$B$2:$B$7525&amp;'[1]檢查、製造商、認證種類、字號'!$E$2:$E$7525=F14&amp;E14),'[1]檢查、製造商、認證種類、字號'!$I$2:$I$7525)),"")</f>
        <v>1001001759</v>
      </c>
      <c r="L14" s="57" t="s">
        <v>28</v>
      </c>
      <c r="M14" s="58" t="s">
        <v>28</v>
      </c>
      <c r="N14" s="527"/>
      <c r="O14" s="522"/>
      <c r="P14" s="40" t="s">
        <v>41</v>
      </c>
      <c r="Q14" s="52" t="str">
        <f>IFERROR(IF(LOOKUP(1,0/('[1]檢查、製造商、認證種類、字號'!$B$2:$B$7525&amp;'[1]檢查、製造商、認證種類、字號'!$E$2:$E$7525=S14&amp;R14),'[1]檢查、製造商、認證種類、字號'!$C$2:$C$7525)=0,"",LOOKUP(1,0/('[1]檢查、製造商、認證種類、字號'!$B$2:$B$7525&amp;'[1]檢查、製造商、認證種類、字號'!$E$2:$E$7525=S14&amp;R14),'[1]檢查、製造商、認證種類、字號'!$C$2:$C$7525)),"")</f>
        <v>大安工研食品工廠股份有限公司</v>
      </c>
      <c r="R14" s="60" t="str">
        <f>IFERROR(IF(IFERROR(VLOOKUP(S14&amp;LEFT($G$3,2),'[1]檢查、製造商、認證種類、字號'!$Q$2:$R$242,2,FALSE),"")="",VLOOKUP(S14,'[1]檢查、製造商、認證種類、字號'!$B$2:$E$7525,4,FALSE),VLOOKUP(S14&amp;LEFT($G$3,2),'[1]檢查、製造商、認證種類、字號'!$Q$2:$R$242,2,FALSE)),"")</f>
        <v>定翔</v>
      </c>
      <c r="S14" s="138" t="s">
        <v>80</v>
      </c>
      <c r="T14" s="144"/>
      <c r="U14" s="96" t="s">
        <v>81</v>
      </c>
      <c r="V14" s="48" t="str">
        <f>IFERROR(IF(LOOKUP(1,0/('[1]檢查、製造商、認證種類、字號'!$B$2:$B$7525&amp;'[1]檢查、製造商、認證種類、字號'!$E$2:$E$7525=S14&amp;R14),'[1]檢查、製造商、認證種類、字號'!$F$2:$F$7525)=0,"",LOOKUP(1,0/('[1]檢查、製造商、認證種類、字號'!$B$2:$B$7525&amp;'[1]檢查、製造商、認證種類、字號'!$E$2:$E$7525=S14&amp;R14),'[1]檢查、製造商、認證種類、字號'!$F$2:$F$7525)),"")</f>
        <v>瓶</v>
      </c>
      <c r="W14" s="52" t="str">
        <f>IFERROR(IF(LOOKUP(1,0/('[1]檢查、製造商、認證種類、字號'!$B$2:$B$7525&amp;'[1]檢查、製造商、認證種類、字號'!$E$2:$E$7525=S14&amp;R14),'[1]檢查、製造商、認證種類、字號'!$H$2:$H$7525)=0,"",LOOKUP(1,0/('[1]檢查、製造商、認證種類、字號'!$B$2:$B$7525&amp;'[1]檢查、製造商、認證種類、字號'!$E$2:$E$7525=S14&amp;R14),'[1]檢查、製造商、認證種類、字號'!$H$2:$H$7525)),"")</f>
        <v/>
      </c>
      <c r="X14" s="59" t="str">
        <f>IFERROR(IF(LOOKUP(1,0/('[1]檢查、製造商、認證種類、字號'!$B$2:$B$7525&amp;'[1]檢查、製造商、認證種類、字號'!$E$2:$E$7525=S14&amp;R14),'[1]檢查、製造商、認證種類、字號'!$I$2:$I$7525)=0,"",LOOKUP(1,0/('[1]檢查、製造商、認證種類、字號'!$B$2:$B$7525&amp;'[1]檢查、製造商、認證種類、字號'!$E$2:$E$7525=S14&amp;R14),'[1]檢查、製造商、認證種類、字號'!$I$2:$I$7525)),"")</f>
        <v/>
      </c>
      <c r="Y14" s="57" t="s">
        <v>28</v>
      </c>
      <c r="Z14" s="58" t="s">
        <v>28</v>
      </c>
      <c r="AA14" s="527"/>
      <c r="AB14" s="522"/>
      <c r="AC14" s="40" t="s">
        <v>41</v>
      </c>
      <c r="AD14" s="52" t="str">
        <f>IFERROR(IF(LOOKUP(1,0/('[1]檢查、製造商、認證種類、字號'!$B$2:$B$7525&amp;'[1]檢查、製造商、認證種類、字號'!$E$2:$E$7525=AF14&amp;AE14),'[1]檢查、製造商、認證種類、字號'!$C$2:$C$7525)=0,"",LOOKUP(1,0/('[1]檢查、製造商、認證種類、字號'!$B$2:$B$7525&amp;'[1]檢查、製造商、認證種類、字號'!$E$2:$E$7525=AF14&amp;AE14),'[1]檢查、製造商、認證種類、字號'!$C$2:$C$7525)),"")</f>
        <v>謝浚璿</v>
      </c>
      <c r="AE14" s="60" t="str">
        <f>IFERROR(IF(IFERROR(VLOOKUP(AF14&amp;LEFT($G$3,2),'[1]檢查、製造商、認證種類、字號'!$Q$2:$R$242,2,FALSE),"")="",VLOOKUP(AF14,'[1]檢查、製造商、認證種類、字號'!$B$2:$E$7525,4,FALSE),VLOOKUP(AF14&amp;LEFT($G$3,2),'[1]檢查、製造商、認證種類、字號'!$Q$2:$R$242,2,FALSE)),"")</f>
        <v>佑豐</v>
      </c>
      <c r="AF14" s="130" t="s">
        <v>82</v>
      </c>
      <c r="AG14" s="131">
        <v>4</v>
      </c>
      <c r="AH14" s="40">
        <f t="shared" si="1"/>
        <v>6</v>
      </c>
      <c r="AI14" s="48" t="str">
        <f>IFERROR(IF(LOOKUP(1,0/('[1]檢查、製造商、認證種類、字號'!$B$2:$B$7525&amp;'[1]檢查、製造商、認證種類、字號'!$E$2:$E$7525=AF14&amp;AE14),'[1]檢查、製造商、認證種類、字號'!$F$2:$F$7525)=0,"",LOOKUP(1,0/('[1]檢查、製造商、認證種類、字號'!$B$2:$B$7525&amp;'[1]檢查、製造商、認證種類、字號'!$E$2:$E$7525=AF14&amp;AE14),'[1]檢查、製造商、認證種類、字號'!$F$2:$F$7525)),"")</f>
        <v>KG</v>
      </c>
      <c r="AJ14" s="52" t="str">
        <f>IFERROR(IF(LOOKUP(1,0/('[1]檢查、製造商、認證種類、字號'!$B$2:$B$7525&amp;'[1]檢查、製造商、認證種類、字號'!$E$2:$E$7525=AF14&amp;AE14),'[1]檢查、製造商、認證種類、字號'!$H$2:$H$7525)=0,"",LOOKUP(1,0/('[1]檢查、製造商、認證種類、字號'!$B$2:$B$7525&amp;'[1]檢查、製造商、認證種類、字號'!$E$2:$E$7525=AF14&amp;AE14),'[1]檢查、製造商、認證種類、字號'!$H$2:$H$7525)),"")</f>
        <v>生產追溯-農產品</v>
      </c>
      <c r="AK14" s="59">
        <f>IFERROR(IF(LOOKUP(1,0/('[1]檢查、製造商、認證種類、字號'!$B$2:$B$7525&amp;'[1]檢查、製造商、認證種類、字號'!$E$2:$E$7525=AF14&amp;AE14),'[1]檢查、製造商、認證種類、字號'!$I$2:$I$7525)=0,"",LOOKUP(1,0/('[1]檢查、製造商、認證種類、字號'!$B$2:$B$7525&amp;'[1]檢查、製造商、認證種類、字號'!$E$2:$E$7525=AF14&amp;AE14),'[1]檢查、製造商、認證種類、字號'!$I$2:$I$7525)),"")</f>
        <v>1001001759</v>
      </c>
      <c r="AL14" s="57" t="s">
        <v>28</v>
      </c>
      <c r="AM14" s="58" t="s">
        <v>28</v>
      </c>
      <c r="AN14" s="530"/>
      <c r="AO14" s="522"/>
      <c r="AP14" s="40" t="s">
        <v>41</v>
      </c>
      <c r="AQ14" s="52" t="str">
        <f>IFERROR(IF(LOOKUP(1,0/('[1]檢查、製造商、認證種類、字號'!$B$2:$B$7525&amp;'[1]檢查、製造商、認證種類、字號'!$E$2:$E$7525=AS14&amp;AR14),'[1]檢查、製造商、認證種類、字號'!$C$2:$C$7525)=0,"",LOOKUP(1,0/('[1]檢查、製造商、認證種類、字號'!$B$2:$B$7525&amp;'[1]檢查、製造商、認證種類、字號'!$E$2:$E$7525=AS14&amp;AR14),'[1]檢查、製造商、認證種類、字號'!$C$2:$C$7525)),"")</f>
        <v>台灣可果美股份有限公司</v>
      </c>
      <c r="AR14" s="60" t="str">
        <f>IFERROR(IF(IFERROR(VLOOKUP(AS14&amp;LEFT($G$3,2),'[1]檢查、製造商、認證種類、字號'!$Q$2:$R$242,2,FALSE),"")="",VLOOKUP(AS14,'[1]檢查、製造商、認證種類、字號'!$B$2:$E$7525,4,FALSE),VLOOKUP(AS14&amp;LEFT($G$3,2),'[1]檢查、製造商、認證種類、字號'!$Q$2:$R$242,2,FALSE)),"")</f>
        <v>永芳</v>
      </c>
      <c r="AS14" s="145" t="s">
        <v>83</v>
      </c>
      <c r="AT14" s="40"/>
      <c r="AU14" s="56">
        <v>2</v>
      </c>
      <c r="AV14" s="48" t="str">
        <f>IFERROR(IF(LOOKUP(1,0/('[1]檢查、製造商、認證種類、字號'!$B$2:$B$7525&amp;'[1]檢查、製造商、認證種類、字號'!$E$2:$E$7525=AS14&amp;AR14),'[1]檢查、製造商、認證種類、字號'!$F$2:$F$7525)=0,"",LOOKUP(1,0/('[1]檢查、製造商、認證種類、字號'!$B$2:$B$7525&amp;'[1]檢查、製造商、認證種類、字號'!$E$2:$E$7525=AS14&amp;AR14),'[1]檢查、製造商、認證種類、字號'!$F$2:$F$7525)),"")</f>
        <v>桶</v>
      </c>
      <c r="AW14" s="52" t="str">
        <f>IFERROR(IF(LOOKUP(1,0/('[1]檢查、製造商、認證種類、字號'!$B$2:$B$7525&amp;'[1]檢查、製造商、認證種類、字號'!$E$2:$E$7525=AS14&amp;AR14),'[1]檢查、製造商、認證種類、字號'!$H$2:$H$7525)=0,"",LOOKUP(1,0/('[1]檢查、製造商、認證種類、字號'!$B$2:$B$7525&amp;'[1]檢查、製造商、認證種類、字號'!$E$2:$E$7525=AS14&amp;AR14),'[1]檢查、製造商、認證種類、字號'!$H$2:$H$7525)),"")</f>
        <v/>
      </c>
      <c r="AX14" s="59" t="str">
        <f>IFERROR(IF(LOOKUP(1,0/('[1]檢查、製造商、認證種類、字號'!$B$2:$B$7525&amp;'[1]檢查、製造商、認證種類、字號'!$E$2:$E$7525=AS14&amp;AR14),'[1]檢查、製造商、認證種類、字號'!$I$2:$I$7525)=0,"",LOOKUP(1,0/('[1]檢查、製造商、認證種類、字號'!$B$2:$B$7525&amp;'[1]檢查、製造商、認證種類、字號'!$E$2:$E$7525=AS14&amp;AR14),'[1]檢查、製造商、認證種類、字號'!$I$2:$I$7525)),"")</f>
        <v/>
      </c>
      <c r="AY14" s="57" t="s">
        <v>28</v>
      </c>
      <c r="AZ14" s="58" t="s">
        <v>28</v>
      </c>
      <c r="BA14" s="530"/>
      <c r="BB14" s="522"/>
      <c r="BC14" s="40" t="s">
        <v>41</v>
      </c>
      <c r="BD14" s="52" t="str">
        <f>IFERROR(IF(LOOKUP(1,0/('[1]檢查、製造商、認證種類、字號'!$B$2:$B$7525&amp;'[1]檢查、製造商、認證種類、字號'!$E$2:$E$7525=BF14&amp;BE14),'[1]檢查、製造商、認證種類、字號'!$C$2:$C$7525)=0,"",LOOKUP(1,0/('[1]檢查、製造商、認證種類、字號'!$B$2:$B$7525&amp;'[1]檢查、製造商、認證種類、字號'!$E$2:$E$7525=BF14&amp;BE14),'[1]檢查、製造商、認證種類、字號'!$C$2:$C$7525)),"")</f>
        <v>首爾富</v>
      </c>
      <c r="BE14" s="60" t="str">
        <f>IFERROR(IF(IFERROR(VLOOKUP(BF14&amp;LEFT($G$3,2),'[1]檢查、製造商、認證種類、字號'!$Q$2:$R$242,2,FALSE),"")="",VLOOKUP(BF14,'[1]檢查、製造商、認證種類、字號'!$B$2:$E$7525,4,FALSE),VLOOKUP(BF14&amp;LEFT($G$3,2),'[1]檢查、製造商、認證種類、字號'!$Q$2:$R$242,2,FALSE)),"")</f>
        <v>定翔</v>
      </c>
      <c r="BF14" s="140" t="s">
        <v>84</v>
      </c>
      <c r="BG14" s="146">
        <v>11</v>
      </c>
      <c r="BH14" s="40">
        <f>ROUND(BG14*$BH$5/3000,0)</f>
        <v>5</v>
      </c>
      <c r="BI14" s="48" t="str">
        <f>IFERROR(IF(LOOKUP(1,0/('[1]檢查、製造商、認證種類、字號'!$B$2:$B$7525&amp;'[1]檢查、製造商、認證種類、字號'!$E$2:$E$7525=BF14&amp;BE14),'[1]檢查、製造商、認證種類、字號'!$F$2:$F$7525)=0,"",LOOKUP(1,0/('[1]檢查、製造商、認證種類、字號'!$B$2:$B$7525&amp;'[1]檢查、製造商、認證種類、字號'!$E$2:$E$7525=BF14&amp;BE14),'[1]檢查、製造商、認證種類、字號'!$F$2:$F$7525)),"")</f>
        <v>包</v>
      </c>
      <c r="BJ14" s="52" t="str">
        <f>IFERROR(IF(LOOKUP(1,0/('[1]檢查、製造商、認證種類、字號'!$B$2:$B$7525&amp;'[1]檢查、製造商、認證種類、字號'!$E$2:$E$7525=BF14&amp;BE14),'[1]檢查、製造商、認證種類、字號'!$H$2:$H$7525)=0,"",LOOKUP(1,0/('[1]檢查、製造商、認證種類、字號'!$B$2:$B$7525&amp;'[1]檢查、製造商、認證種類、字號'!$E$2:$E$7525=BF14&amp;BE14),'[1]檢查、製造商、認證種類、字號'!$H$2:$H$7525)),"")</f>
        <v/>
      </c>
      <c r="BK14" s="59" t="str">
        <f>IFERROR(IF(LOOKUP(1,0/('[1]檢查、製造商、認證種類、字號'!$B$2:$B$7525&amp;'[1]檢查、製造商、認證種類、字號'!$E$2:$E$7525=BF14&amp;BE14),'[1]檢查、製造商、認證種類、字號'!$I$2:$I$7525)=0,"",LOOKUP(1,0/('[1]檢查、製造商、認證種類、字號'!$B$2:$B$7525&amp;'[1]檢查、製造商、認證種類、字號'!$E$2:$E$7525=BF14&amp;BE14),'[1]檢查、製造商、認證種類、字號'!$I$2:$I$7525)),"")</f>
        <v/>
      </c>
      <c r="BL14" s="57" t="s">
        <v>28</v>
      </c>
      <c r="BM14" s="58" t="s">
        <v>85</v>
      </c>
      <c r="BN14" s="520"/>
      <c r="BO14" s="522"/>
      <c r="BP14" s="40" t="s">
        <v>41</v>
      </c>
      <c r="BQ14" s="52" t="str">
        <f>IFERROR(IF(LOOKUP(1,0/('[1]檢查、製造商、認證種類、字號'!$B$2:$B$7525&amp;'[1]檢查、製造商、認證種類、字號'!$E$2:$E$7525=BS14&amp;BR14),'[1]檢查、製造商、認證種類、字號'!$C$2:$C$7525)=0,"",LOOKUP(1,0/('[1]檢查、製造商、認證種類、字號'!$B$2:$B$7525&amp;'[1]檢查、製造商、認證種類、字號'!$E$2:$E$7525=BS14&amp;BR14),'[1]檢查、製造商、認證種類、字號'!$C$2:$C$7525)),"")</f>
        <v/>
      </c>
      <c r="BR14" s="60" t="str">
        <f>IFERROR(IF(IFERROR(VLOOKUP(BS14&amp;LEFT($G$3,2),'[1]檢查、製造商、認證種類、字號'!$P$1:$Q$2,2,FALSE),"")="",VLOOKUP(BS14,'[1]檢查、製造商、認證種類、字號'!$B$2:$E$7525,4,FALSE),VLOOKUP(BS14&amp;LEFT($G$3,2),'[1]檢查、製造商、認證種類、字號'!$P$1:$Q$2,2,FALSE)),"")</f>
        <v/>
      </c>
      <c r="BS14" s="140"/>
      <c r="BT14" s="146"/>
      <c r="BU14" s="40"/>
      <c r="BV14" s="48" t="str">
        <f>IFERROR(IF(LOOKUP(1,0/('[1]檢查、製造商、認證種類、字號'!$B$2:$B$7525&amp;'[1]檢查、製造商、認證種類、字號'!$E$2:$E$7525=BS14&amp;BR14),'[1]檢查、製造商、認證種類、字號'!$F$2:$F$7525)=0,"",LOOKUP(1,0/('[1]檢查、製造商、認證種類、字號'!$B$2:$B$7525&amp;'[1]檢查、製造商、認證種類、字號'!$E$2:$E$7525=BS14&amp;BR14),'[1]檢查、製造商、認證種類、字號'!$F$2:$F$7525)),"")</f>
        <v/>
      </c>
      <c r="BW14" s="61"/>
      <c r="BX14" s="40" t="str">
        <f t="shared" si="0"/>
        <v/>
      </c>
      <c r="BY14" s="52" t="str">
        <f>IFERROR(IF(LOOKUP(1,0/('[1]檢查、製造商、認證種類、字號'!$B$2:$B$7525&amp;'[1]檢查、製造商、認證種類、字號'!$E$2:$E$7525=BS14&amp;BR14),'[1]檢查、製造商、認證種類、字號'!$H$2:$H$7525)=0,"",LOOKUP(1,0/('[1]檢查、製造商、認證種類、字號'!$B$2:$B$7525&amp;'[1]檢查、製造商、認證種類、字號'!$E$2:$E$7525=BS14&amp;BR14),'[1]檢查、製造商、認證種類、字號'!$H$2:$H$7525)),"")</f>
        <v/>
      </c>
      <c r="BZ14" s="59" t="str">
        <f>IFERROR(IF(LOOKUP(1,0/('[1]檢查、製造商、認證種類、字號'!$B$2:$B$7525&amp;'[1]檢查、製造商、認證種類、字號'!$E$2:$E$7525=BS14&amp;BR14),'[1]檢查、製造商、認證種類、字號'!$I$2:$I$7525)=0,"",LOOKUP(1,0/('[1]檢查、製造商、認證種類、字號'!$B$2:$B$7525&amp;'[1]檢查、製造商、認證種類、字號'!$E$2:$E$7525=BS14&amp;BR14),'[1]檢查、製造商、認證種類、字號'!$I$2:$I$7525)),"")</f>
        <v/>
      </c>
      <c r="CA14" s="57" t="s">
        <v>28</v>
      </c>
      <c r="CB14" s="58" t="s">
        <v>28</v>
      </c>
      <c r="CC14" s="147" t="s">
        <v>30</v>
      </c>
      <c r="CD14" s="147" t="str">
        <f>IFERROR(IF(LOOKUP(1,0/('[1]檢查、製造商、認證種類、字號'!$B$2:$B$7123&amp;'[1]檢查、製造商、認證種類、字號'!$E$2:$E$7123=CF14&amp;CE14),'[1]檢查、製造商、認證種類、字號'!$C$2:$C$7123)=0,"",LOOKUP(1,0/('[1]檢查、製造商、認證種類、字號'!$B$2:$B$7123&amp;'[1]檢查、製造商、認證種類、字號'!$E$2:$E$7123=CF14&amp;CE14),'[1]檢查、製造商、認證種類、字號'!$C$2:$C$7123)),"")</f>
        <v/>
      </c>
      <c r="CE14" s="147" t="str">
        <f>IFERROR(IF(IFERROR(VLOOKUP(CF14&amp;LEFT($G$3,2),'[1]檢查、製造商、認證種類、字號'!$Q$2:$R$87,2,FALSE),"")="",VLOOKUP(CF14,'[1]檢查、製造商、認證種類、字號'!$B$2:$G$7123,4,FALSE),VLOOKUP(CF14&amp;LEFT($G$3,2),'[1]檢查、製造商、認證種類、字號'!$Q$2:$R$198,2,FALSE)),"")</f>
        <v/>
      </c>
      <c r="CF14" s="94" t="s">
        <v>86</v>
      </c>
      <c r="CG14" s="94"/>
      <c r="CH14" s="95" t="str">
        <f>IFERROR(IF(LOOKUP(1,0/('[1]檢查、製造商、認證種類、字號'!$B$2:$B$7123&amp;'[1]檢查、製造商、認證種類、字號'!$E$2:$E$7123=CF14&amp;CE14),'[1]檢查、製造商、認證種類、字號'!$F$2:$F$7123)=0,"",LOOKUP(1,0/('[1]檢查、製造商、認證種類、字號'!$B$2:$B$7123&amp;'[1]檢查、製造商、認證種類、字號'!$E$2:$E$7123=CF14&amp;CE14),'[1]檢查、製造商、認證種類、字號'!$F$2:$F$7123)),"")</f>
        <v/>
      </c>
      <c r="CI14" s="148"/>
      <c r="CJ14" s="149" t="str">
        <f t="shared" si="2"/>
        <v/>
      </c>
      <c r="CK14" s="52" t="str">
        <f>IFERROR(IF(LOOKUP(1,0/('[1]檢查、製造商、認證種類、字號'!$B$2:$B$7123&amp;'[1]檢查、製造商、認證種類、字號'!$E$2:$E$7123=CF14&amp;CE14),'[1]檢查、製造商、認證種類、字號'!$H$2:$H$7123)=0,"",LOOKUP(1,0/('[1]檢查、製造商、認證種類、字號'!$B$2:$B$7123&amp;'[1]檢查、製造商、認證種類、字號'!$E$2:$E$7123=CF14&amp;CE14),'[1]檢查、製造商、認證種類、字號'!$H$2:$H$7123)),"")</f>
        <v/>
      </c>
      <c r="CL14" s="59" t="str">
        <f>IFERROR(IF(LOOKUP(1,0/('[1]檢查、製造商、認證種類、字號'!$B$2:$B$7123&amp;'[1]檢查、製造商、認證種類、字號'!$E$2:$E$7123=CF14&amp;CE14),'[1]檢查、製造商、認證種類、字號'!$I$2:$I$7123)=0,"",LOOKUP(1,0/('[1]檢查、製造商、認證種類、字號'!$B$2:$B$7123&amp;'[1]檢查、製造商、認證種類、字號'!$E$2:$E$7123=CF14&amp;CE14),'[1]檢查、製造商、認證種類、字號'!$I$2:$I$7123)),"")</f>
        <v/>
      </c>
      <c r="CM14" s="57"/>
      <c r="CN14" s="58"/>
    </row>
    <row r="15" spans="1:94" s="32" customFormat="1" ht="24.75">
      <c r="A15" s="541"/>
      <c r="B15" s="522"/>
      <c r="C15" s="40" t="s">
        <v>41</v>
      </c>
      <c r="D15" s="52" t="str">
        <f>IFERROR(IF(LOOKUP(1,0/('[1]檢查、製造商、認證種類、字號'!$B$2:$B$7525&amp;'[1]檢查、製造商、認證種類、字號'!$E$2:$E$7525=F15&amp;E15),'[1]檢查、製造商、認證種類、字號'!$C$2:$C$7525)=0,"",LOOKUP(1,0/('[1]檢查、製造商、認證種類、字號'!$B$2:$B$7525&amp;'[1]檢查、製造商、認證種類、字號'!$E$2:$E$7525=F15&amp;E15),'[1]檢查、製造商、認證種類、字號'!$C$2:$C$7525)),"")</f>
        <v/>
      </c>
      <c r="E15" s="60" t="str">
        <f>IFERROR(IF(IFERROR(VLOOKUP(F15&amp;LEFT($G$3,2),'[1]檢查、製造商、認證種類、字號'!$Q$2:$R$242,2,FALSE),"")="",VLOOKUP(F15,'[1]檢查、製造商、認證種類、字號'!$B$2:$E$7525,4,FALSE),VLOOKUP(F15&amp;LEFT($G$3,2),'[1]檢查、製造商、認證種類、字號'!$Q$2:$R$242,2,FALSE)),"")</f>
        <v>現購王哥</v>
      </c>
      <c r="F15" s="138" t="s">
        <v>87</v>
      </c>
      <c r="G15" s="138"/>
      <c r="H15" s="96">
        <v>2</v>
      </c>
      <c r="I15" s="48" t="str">
        <f>IFERROR(IF(LOOKUP(1,0/('[1]檢查、製造商、認證種類、字號'!$B$2:$B$7525&amp;'[1]檢查、製造商、認證種類、字號'!$E$2:$E$7525=F15&amp;E15),'[1]檢查、製造商、認證種類、字號'!$F$2:$F$7525)=0,"",LOOKUP(1,0/('[1]檢查、製造商、認證種類、字號'!$B$2:$B$7525&amp;'[1]檢查、製造商、認證種類、字號'!$E$2:$E$7525=F15&amp;E15),'[1]檢查、製造商、認證種類、字號'!$F$2:$F$7525)),"")</f>
        <v>條</v>
      </c>
      <c r="J15" s="52" t="str">
        <f>IFERROR(IF(LOOKUP(1,0/('[1]檢查、製造商、認證種類、字號'!$B$2:$B$7525&amp;'[1]檢查、製造商、認證種類、字號'!$E$2:$E$7525=F15&amp;E15),'[1]檢查、製造商、認證種類、字號'!$H$2:$H$7525)=0,"",LOOKUP(1,0/('[1]檢查、製造商、認證種類、字號'!$B$2:$B$7525&amp;'[1]檢查、製造商、認證種類、字號'!$E$2:$E$7525=F15&amp;E15),'[1]檢查、製造商、認證種類、字號'!$H$2:$H$7525)),"")</f>
        <v/>
      </c>
      <c r="K15" s="52" t="str">
        <f>IFERROR(IF(LOOKUP(1,0/('[1]檢查、製造商、認證種類、字號'!$B$2:$B$7525&amp;'[1]檢查、製造商、認證種類、字號'!$E$2:$E$7525=F15&amp;E15),'[1]檢查、製造商、認證種類、字號'!$I$2:$I$7525)=0,"",LOOKUP(1,0/('[1]檢查、製造商、認證種類、字號'!$B$2:$B$7525&amp;'[1]檢查、製造商、認證種類、字號'!$E$2:$E$7525=F15&amp;E15),'[1]檢查、製造商、認證種類、字號'!$I$2:$I$7525)),"")</f>
        <v/>
      </c>
      <c r="L15" s="57"/>
      <c r="M15" s="58" t="s">
        <v>28</v>
      </c>
      <c r="N15" s="527"/>
      <c r="O15" s="522"/>
      <c r="P15" s="40" t="s">
        <v>41</v>
      </c>
      <c r="Q15" s="52" t="str">
        <f>IFERROR(IF(LOOKUP(1,0/('[1]檢查、製造商、認證種類、字號'!$B$2:$B$7525&amp;'[1]檢查、製造商、認證種類、字號'!$E$2:$E$7525=S15&amp;R15),'[1]檢查、製造商、認證種類、字號'!$C$2:$C$7525)=0,"",LOOKUP(1,0/('[1]檢查、製造商、認證種類、字號'!$B$2:$B$7525&amp;'[1]檢查、製造商、認證種類、字號'!$E$2:$E$7525=S15&amp;R15),'[1]檢查、製造商、認證種類、字號'!$C$2:$C$7525)),"")</f>
        <v>御昌商行</v>
      </c>
      <c r="R15" s="60" t="str">
        <f>IFERROR(IF(IFERROR(VLOOKUP(S15&amp;LEFT($G$3,2),'[1]檢查、製造商、認證種類、字號'!$Q$2:$R$242,2,FALSE),"")="",VLOOKUP(S15,'[1]檢查、製造商、認證種類、字號'!$B$2:$E$7525,4,FALSE),VLOOKUP(S15&amp;LEFT($G$3,2),'[1]檢查、製造商、認證種類、字號'!$Q$2:$R$242,2,FALSE)),"")</f>
        <v>全國</v>
      </c>
      <c r="S15" s="138" t="s">
        <v>88</v>
      </c>
      <c r="T15" s="144"/>
      <c r="U15" s="96">
        <v>1</v>
      </c>
      <c r="V15" s="48" t="str">
        <f>IFERROR(IF(LOOKUP(1,0/('[1]檢查、製造商、認證種類、字號'!$B$2:$B$7525&amp;'[1]檢查、製造商、認證種類、字號'!$E$2:$E$7525=S15&amp;R15),'[1]檢查、製造商、認證種類、字號'!$F$2:$F$7525)=0,"",LOOKUP(1,0/('[1]檢查、製造商、認證種類、字號'!$B$2:$B$7525&amp;'[1]檢查、製造商、認證種類、字號'!$E$2:$E$7525=S15&amp;R15),'[1]檢查、製造商、認證種類、字號'!$F$2:$F$7525)),"")</f>
        <v>包</v>
      </c>
      <c r="W15" s="52" t="str">
        <f>IFERROR(IF(LOOKUP(1,0/('[1]檢查、製造商、認證種類、字號'!$B$2:$B$7525&amp;'[1]檢查、製造商、認證種類、字號'!$E$2:$E$7525=S15&amp;R15),'[1]檢查、製造商、認證種類、字號'!$H$2:$H$7525)=0,"",LOOKUP(1,0/('[1]檢查、製造商、認證種類、字號'!$B$2:$B$7525&amp;'[1]檢查、製造商、認證種類、字號'!$E$2:$E$7525=S15&amp;R15),'[1]檢查、製造商、認證種類、字號'!$H$2:$H$7525)),"")</f>
        <v/>
      </c>
      <c r="X15" s="59" t="str">
        <f>IFERROR(IF(LOOKUP(1,0/('[1]檢查、製造商、認證種類、字號'!$B$2:$B$7525&amp;'[1]檢查、製造商、認證種類、字號'!$E$2:$E$7525=S15&amp;R15),'[1]檢查、製造商、認證種類、字號'!$I$2:$I$7525)=0,"",LOOKUP(1,0/('[1]檢查、製造商、認證種類、字號'!$B$2:$B$7525&amp;'[1]檢查、製造商、認證種類、字號'!$E$2:$E$7525=S15&amp;R15),'[1]檢查、製造商、認證種類、字號'!$I$2:$I$7525)),"")</f>
        <v/>
      </c>
      <c r="Y15" s="57"/>
      <c r="Z15" s="58" t="s">
        <v>28</v>
      </c>
      <c r="AA15" s="527"/>
      <c r="AB15" s="522"/>
      <c r="AC15" s="40" t="s">
        <v>41</v>
      </c>
      <c r="AD15" s="52" t="str">
        <f>IFERROR(IF(LOOKUP(1,0/('[1]檢查、製造商、認證種類、字號'!$B$2:$B$7525&amp;'[1]檢查、製造商、認證種類、字號'!$E$2:$E$7525=AF15&amp;AE15),'[1]檢查、製造商、認證種類、字號'!$C$2:$C$7525)=0,"",LOOKUP(1,0/('[1]檢查、製造商、認證種類、字號'!$B$2:$B$7525&amp;'[1]檢查、製造商、認證種類、字號'!$E$2:$E$7525=AF15&amp;AE15),'[1]檢查、製造商、認證種類、字號'!$C$2:$C$7525)),"")</f>
        <v/>
      </c>
      <c r="AE15" s="60" t="str">
        <f>IFERROR(IF(IFERROR(VLOOKUP(AF15&amp;LEFT($G$3,2),'[1]檢查、製造商、認證種類、字號'!$Q$2:$R$242,2,FALSE),"")="",VLOOKUP(AF15,'[1]檢查、製造商、認證種類、字號'!$B$2:$E$7525,4,FALSE),VLOOKUP(AF15&amp;LEFT($G$3,2),'[1]檢查、製造商、認證種類、字號'!$Q$2:$R$242,2,FALSE)),"")</f>
        <v>家煥</v>
      </c>
      <c r="AF15" s="150" t="s">
        <v>89</v>
      </c>
      <c r="AG15" s="55"/>
      <c r="AH15" s="40">
        <v>2</v>
      </c>
      <c r="AI15" s="48" t="str">
        <f>IFERROR(IF(LOOKUP(1,0/('[1]檢查、製造商、認證種類、字號'!$B$2:$B$7525&amp;'[1]檢查、製造商、認證種類、字號'!$E$2:$E$7525=AF15&amp;AE15),'[1]檢查、製造商、認證種類、字號'!$F$2:$F$7525)=0,"",LOOKUP(1,0/('[1]檢查、製造商、認證種類、字號'!$B$2:$B$7525&amp;'[1]檢查、製造商、認證種類、字號'!$E$2:$E$7525=AF15&amp;AE15),'[1]檢查、製造商、認證種類、字號'!$F$2:$F$7525)),"")</f>
        <v>KG</v>
      </c>
      <c r="AJ15" s="52" t="str">
        <f>IFERROR(IF(LOOKUP(1,0/('[1]檢查、製造商、認證種類、字號'!$B$2:$B$7525&amp;'[1]檢查、製造商、認證種類、字號'!$E$2:$E$7525=AF15&amp;AE15),'[1]檢查、製造商、認證種類、字號'!$H$2:$H$7525)=0,"",LOOKUP(1,0/('[1]檢查、製造商、認證種類、字號'!$B$2:$B$7525&amp;'[1]檢查、製造商、認證種類、字號'!$E$2:$E$7525=AF15&amp;AE15),'[1]檢查、製造商、認證種類、字號'!$H$2:$H$7525)),"")</f>
        <v/>
      </c>
      <c r="AK15" s="59" t="str">
        <f>IFERROR(IF(LOOKUP(1,0/('[1]檢查、製造商、認證種類、字號'!$B$2:$B$7525&amp;'[1]檢查、製造商、認證種類、字號'!$E$2:$E$7525=AF15&amp;AE15),'[1]檢查、製造商、認證種類、字號'!$I$2:$I$7525)=0,"",LOOKUP(1,0/('[1]檢查、製造商、認證種類、字號'!$B$2:$B$7525&amp;'[1]檢查、製造商、認證種類、字號'!$E$2:$E$7525=AF15&amp;AE15),'[1]檢查、製造商、認證種類、字號'!$I$2:$I$7525)),"")</f>
        <v/>
      </c>
      <c r="AL15" s="57"/>
      <c r="AM15" s="58" t="s">
        <v>28</v>
      </c>
      <c r="AN15" s="530"/>
      <c r="AO15" s="522"/>
      <c r="AP15" s="40" t="s">
        <v>41</v>
      </c>
      <c r="AQ15" s="52" t="str">
        <f>IFERROR(IF(LOOKUP(1,0/('[1]檢查、製造商、認證種類、字號'!$B$2:$B$7525&amp;'[1]檢查、製造商、認證種類、字號'!$E$2:$E$7525=AS15&amp;AR15),'[1]檢查、製造商、認證種類、字號'!$C$2:$C$7525)=0,"",LOOKUP(1,0/('[1]檢查、製造商、認證種類、字號'!$B$2:$B$7525&amp;'[1]檢查、製造商、認證種類、字號'!$E$2:$E$7525=AS15&amp;AR15),'[1]檢查、製造商、認證種類、字號'!$C$2:$C$7525)),"")</f>
        <v/>
      </c>
      <c r="AR15" s="60" t="str">
        <f>IFERROR(IF(IFERROR(VLOOKUP(AS15&amp;LEFT($G$3,2),'[1]檢查、製造商、認證種類、字號'!$Q$2:$R$242,2,FALSE),"")="",VLOOKUP(AS15,'[1]檢查、製造商、認證種類、字號'!$B$2:$E$7525,4,FALSE),VLOOKUP(AS15&amp;LEFT($G$3,2),'[1]檢查、製造商、認證種類、字號'!$Q$2:$R$242,2,FALSE)),"")</f>
        <v>家煥</v>
      </c>
      <c r="AS15" s="145" t="s">
        <v>90</v>
      </c>
      <c r="AT15" s="40"/>
      <c r="AU15" s="56">
        <v>1</v>
      </c>
      <c r="AV15" s="48" t="str">
        <f>IFERROR(IF(LOOKUP(1,0/('[1]檢查、製造商、認證種類、字號'!$B$2:$B$7525&amp;'[1]檢查、製造商、認證種類、字號'!$E$2:$E$7525=AS15&amp;AR15),'[1]檢查、製造商、認證種類、字號'!$F$2:$F$7525)=0,"",LOOKUP(1,0/('[1]檢查、製造商、認證種類、字號'!$B$2:$B$7525&amp;'[1]檢查、製造商、認證種類、字號'!$E$2:$E$7525=AS15&amp;AR15),'[1]檢查、製造商、認證種類、字號'!$F$2:$F$7525)),"")</f>
        <v>KG</v>
      </c>
      <c r="AW15" s="52" t="str">
        <f>IFERROR(IF(LOOKUP(1,0/('[1]檢查、製造商、認證種類、字號'!$B$2:$B$7525&amp;'[1]檢查、製造商、認證種類、字號'!$E$2:$E$7525=AS15&amp;AR15),'[1]檢查、製造商、認證種類、字號'!$H$2:$H$7525)=0,"",LOOKUP(1,0/('[1]檢查、製造商、認證種類、字號'!$B$2:$B$7525&amp;'[1]檢查、製造商、認證種類、字號'!$E$2:$E$7525=AS15&amp;AR15),'[1]檢查、製造商、認證種類、字號'!$H$2:$H$7525)),"")</f>
        <v/>
      </c>
      <c r="AX15" s="59" t="str">
        <f>IFERROR(IF(LOOKUP(1,0/('[1]檢查、製造商、認證種類、字號'!$B$2:$B$7525&amp;'[1]檢查、製造商、認證種類、字號'!$E$2:$E$7525=AS15&amp;AR15),'[1]檢查、製造商、認證種類、字號'!$I$2:$I$7525)=0,"",LOOKUP(1,0/('[1]檢查、製造商、認證種類、字號'!$B$2:$B$7525&amp;'[1]檢查、製造商、認證種類、字號'!$E$2:$E$7525=AS15&amp;AR15),'[1]檢查、製造商、認證種類、字號'!$I$2:$I$7525)),"")</f>
        <v/>
      </c>
      <c r="AY15" s="57"/>
      <c r="AZ15" s="58" t="s">
        <v>28</v>
      </c>
      <c r="BA15" s="530"/>
      <c r="BB15" s="522"/>
      <c r="BC15" s="40" t="s">
        <v>41</v>
      </c>
      <c r="BD15" s="52" t="str">
        <f>IFERROR(IF(LOOKUP(1,0/('[1]檢查、製造商、認證種類、字號'!$B$2:$B$7525&amp;'[1]檢查、製造商、認證種類、字號'!$E$2:$E$7525=BF15&amp;BE15),'[1]檢查、製造商、認證種類、字號'!$C$2:$C$7525)=0,"",LOOKUP(1,0/('[1]檢查、製造商、認證種類、字號'!$B$2:$B$7525&amp;'[1]檢查、製造商、認證種類、字號'!$E$2:$E$7525=BF15&amp;BE15),'[1]檢查、製造商、認證種類、字號'!$C$2:$C$7525)),"")</f>
        <v>金蘭食品股份有限公司</v>
      </c>
      <c r="BE15" s="60" t="str">
        <f>IFERROR(IF(IFERROR(VLOOKUP(BF15&amp;LEFT($G$3,2),'[1]檢查、製造商、認證種類、字號'!$Q$2:$R$242,2,FALSE),"")="",VLOOKUP(BF15,'[1]檢查、製造商、認證種類、字號'!$B$2:$E$7525,4,FALSE),VLOOKUP(BF15&amp;LEFT($G$3,2),'[1]檢查、製造商、認證種類、字號'!$Q$2:$R$242,2,FALSE)),"")</f>
        <v>日陞</v>
      </c>
      <c r="BF15" s="140" t="s">
        <v>91</v>
      </c>
      <c r="BG15" s="146"/>
      <c r="BH15" s="40" t="s">
        <v>92</v>
      </c>
      <c r="BI15" s="48" t="str">
        <f>IFERROR(IF(LOOKUP(1,0/('[1]檢查、製造商、認證種類、字號'!$B$2:$B$7525&amp;'[1]檢查、製造商、認證種類、字號'!$E$2:$E$7525=BF15&amp;BE15),'[1]檢查、製造商、認證種類、字號'!$F$2:$F$7525)=0,"",LOOKUP(1,0/('[1]檢查、製造商、認證種類、字號'!$B$2:$B$7525&amp;'[1]檢查、製造商、認證種類、字號'!$E$2:$E$7525=BF15&amp;BE15),'[1]檢查、製造商、認證種類、字號'!$F$2:$F$7525)),"")</f>
        <v>桶</v>
      </c>
      <c r="BJ15" s="52" t="str">
        <f>IFERROR(IF(LOOKUP(1,0/('[1]檢查、製造商、認證種類、字號'!$B$2:$B$7525&amp;'[1]檢查、製造商、認證種類、字號'!$E$2:$E$7525=BF15&amp;BE15),'[1]檢查、製造商、認證種類、字號'!$H$2:$H$7525)=0,"",LOOKUP(1,0/('[1]檢查、製造商、認證種類、字號'!$B$2:$B$7525&amp;'[1]檢查、製造商、認證種類、字號'!$E$2:$E$7525=BF15&amp;BE15),'[1]檢查、製造商、認證種類、字號'!$H$2:$H$7525)),"")</f>
        <v/>
      </c>
      <c r="BK15" s="59" t="str">
        <f>IFERROR(IF(LOOKUP(1,0/('[1]檢查、製造商、認證種類、字號'!$B$2:$B$7525&amp;'[1]檢查、製造商、認證種類、字號'!$E$2:$E$7525=BF15&amp;BE15),'[1]檢查、製造商、認證種類、字號'!$I$2:$I$7525)=0,"",LOOKUP(1,0/('[1]檢查、製造商、認證種類、字號'!$B$2:$B$7525&amp;'[1]檢查、製造商、認證種類、字號'!$E$2:$E$7525=BF15&amp;BE15),'[1]檢查、製造商、認證種類、字號'!$I$2:$I$7525)),"")</f>
        <v/>
      </c>
      <c r="BL15" s="57"/>
      <c r="BM15" s="58" t="s">
        <v>28</v>
      </c>
      <c r="BN15" s="520"/>
      <c r="BO15" s="522"/>
      <c r="BP15" s="40" t="s">
        <v>41</v>
      </c>
      <c r="BQ15" s="52" t="str">
        <f>IFERROR(IF(LOOKUP(1,0/('[1]檢查、製造商、認證種類、字號'!$B$2:$B$7525&amp;'[1]檢查、製造商、認證種類、字號'!$E$2:$E$7525=BS15&amp;BR15),'[1]檢查、製造商、認證種類、字號'!$C$2:$C$7525)=0,"",LOOKUP(1,0/('[1]檢查、製造商、認證種類、字號'!$B$2:$B$7525&amp;'[1]檢查、製造商、認證種類、字號'!$E$2:$E$7525=BS15&amp;BR15),'[1]檢查、製造商、認證種類、字號'!$C$2:$C$7525)),"")</f>
        <v/>
      </c>
      <c r="BR15" s="60" t="str">
        <f>IFERROR(IF(IFERROR(VLOOKUP(BS15&amp;LEFT($G$3,2),'[1]檢查、製造商、認證種類、字號'!$P$1:$Q$2,2,FALSE),"")="",VLOOKUP(BS15,'[1]檢查、製造商、認證種類、字號'!$B$2:$E$7525,4,FALSE),VLOOKUP(BS15&amp;LEFT($G$3,2),'[1]檢查、製造商、認證種類、字號'!$P$1:$Q$2,2,FALSE)),"")</f>
        <v/>
      </c>
      <c r="BS15" s="140"/>
      <c r="BT15" s="146"/>
      <c r="BU15" s="40"/>
      <c r="BV15" s="48" t="str">
        <f>IFERROR(IF(LOOKUP(1,0/('[1]檢查、製造商、認證種類、字號'!$B$2:$B$7525&amp;'[1]檢查、製造商、認證種類、字號'!$E$2:$E$7525=BS15&amp;BR15),'[1]檢查、製造商、認證種類、字號'!$F$2:$F$7525)=0,"",LOOKUP(1,0/('[1]檢查、製造商、認證種類、字號'!$B$2:$B$7525&amp;'[1]檢查、製造商、認證種類、字號'!$E$2:$E$7525=BS15&amp;BR15),'[1]檢查、製造商、認證種類、字號'!$F$2:$F$7525)),"")</f>
        <v/>
      </c>
      <c r="BW15" s="61"/>
      <c r="BX15" s="40" t="str">
        <f t="shared" si="0"/>
        <v/>
      </c>
      <c r="BY15" s="52" t="str">
        <f>IFERROR(IF(LOOKUP(1,0/('[1]檢查、製造商、認證種類、字號'!$B$2:$B$7525&amp;'[1]檢查、製造商、認證種類、字號'!$E$2:$E$7525=BS15&amp;BR15),'[1]檢查、製造商、認證種類、字號'!$H$2:$H$7525)=0,"",LOOKUP(1,0/('[1]檢查、製造商、認證種類、字號'!$B$2:$B$7525&amp;'[1]檢查、製造商、認證種類、字號'!$E$2:$E$7525=BS15&amp;BR15),'[1]檢查、製造商、認證種類、字號'!$H$2:$H$7525)),"")</f>
        <v/>
      </c>
      <c r="BZ15" s="59" t="str">
        <f>IFERROR(IF(LOOKUP(1,0/('[1]檢查、製造商、認證種類、字號'!$B$2:$B$7525&amp;'[1]檢查、製造商、認證種類、字號'!$E$2:$E$7525=BS15&amp;BR15),'[1]檢查、製造商、認證種類、字號'!$I$2:$I$7525)=0,"",LOOKUP(1,0/('[1]檢查、製造商、認證種類、字號'!$B$2:$B$7525&amp;'[1]檢查、製造商、認證種類、字號'!$E$2:$E$7525=BS15&amp;BR15),'[1]檢查、製造商、認證種類、字號'!$I$2:$I$7525)),"")</f>
        <v/>
      </c>
      <c r="CA15" s="57"/>
      <c r="CB15" s="58" t="s">
        <v>28</v>
      </c>
      <c r="CC15" s="147" t="s">
        <v>30</v>
      </c>
      <c r="CD15" s="147" t="str">
        <f>IFERROR(IF(LOOKUP(1,0/('[1]檢查、製造商、認證種類、字號'!$B$2:$B$7123&amp;'[1]檢查、製造商、認證種類、字號'!$E$2:$E$7123=CF15&amp;CE15),'[1]檢查、製造商、認證種類、字號'!$C$2:$C$7123)=0,"",LOOKUP(1,0/('[1]檢查、製造商、認證種類、字號'!$B$2:$B$7123&amp;'[1]檢查、製造商、認證種類、字號'!$E$2:$E$7123=CF15&amp;CE15),'[1]檢查、製造商、認證種類、字號'!$C$2:$C$7123)),"")</f>
        <v>金蘭食品股份有限公司</v>
      </c>
      <c r="CE15" s="147" t="str">
        <f>IFERROR(IF(IFERROR(VLOOKUP(CF15&amp;LEFT($G$3,2),'[1]檢查、製造商、認證種類、字號'!$Q$2:$R$87,2,FALSE),"")="",VLOOKUP(CF15,'[1]檢查、製造商、認證種類、字號'!$B$2:$G$7123,4,FALSE),VLOOKUP(CF15&amp;LEFT($G$3,2),'[1]檢查、製造商、認證種類、字號'!$Q$2:$R$198,2,FALSE)),"")</f>
        <v>日陞</v>
      </c>
      <c r="CF15" s="65" t="s">
        <v>93</v>
      </c>
      <c r="CG15" s="65"/>
      <c r="CH15" s="66" t="str">
        <f>IFERROR(IF(LOOKUP(1,0/('[1]檢查、製造商、認證種類、字號'!$B$2:$B$7123&amp;'[1]檢查、製造商、認證種類、字號'!$E$2:$E$7123=CF15&amp;CE15),'[1]檢查、製造商、認證種類、字號'!$F$2:$F$7123)=0,"",LOOKUP(1,0/('[1]檢查、製造商、認證種類、字號'!$B$2:$B$7123&amp;'[1]檢查、製造商、認證種類、字號'!$E$2:$E$7123=CF15&amp;CE15),'[1]檢查、製造商、認證種類、字號'!$F$2:$F$7123)),"")</f>
        <v>桶</v>
      </c>
      <c r="CI15" s="148"/>
      <c r="CJ15" s="149" t="str">
        <f t="shared" si="2"/>
        <v/>
      </c>
      <c r="CK15" s="52" t="str">
        <f>IFERROR(IF(LOOKUP(1,0/('[1]檢查、製造商、認證種類、字號'!$B$2:$B$7123&amp;'[1]檢查、製造商、認證種類、字號'!$E$2:$E$7123=CF15&amp;CE15),'[1]檢查、製造商、認證種類、字號'!$H$2:$H$7123)=0,"",LOOKUP(1,0/('[1]檢查、製造商、認證種類、字號'!$B$2:$B$7123&amp;'[1]檢查、製造商、認證種類、字號'!$E$2:$E$7123=CF15&amp;CE15),'[1]檢查、製造商、認證種類、字號'!$H$2:$H$7123)),"")</f>
        <v/>
      </c>
      <c r="CL15" s="59" t="str">
        <f>IFERROR(IF(LOOKUP(1,0/('[1]檢查、製造商、認證種類、字號'!$B$2:$B$7123&amp;'[1]檢查、製造商、認證種類、字號'!$E$2:$E$7123=CF15&amp;CE15),'[1]檢查、製造商、認證種類、字號'!$I$2:$I$7123)=0,"",LOOKUP(1,0/('[1]檢查、製造商、認證種類、字號'!$B$2:$B$7123&amp;'[1]檢查、製造商、認證種類、字號'!$E$2:$E$7123=CF15&amp;CE15),'[1]檢查、製造商、認證種類、字號'!$I$2:$I$7123)),"")</f>
        <v/>
      </c>
      <c r="CM15" s="57"/>
      <c r="CN15" s="58"/>
    </row>
    <row r="16" spans="1:94" s="32" customFormat="1" ht="24.75">
      <c r="A16" s="541"/>
      <c r="B16" s="522"/>
      <c r="C16" s="40" t="s">
        <v>41</v>
      </c>
      <c r="D16" s="52" t="str">
        <f>IFERROR(IF(LOOKUP(1,0/('[1]檢查、製造商、認證種類、字號'!$B$2:$B$7525&amp;'[1]檢查、製造商、認證種類、字號'!$E$2:$E$7525=F16&amp;E16),'[1]檢查、製造商、認證種類、字號'!$C$2:$C$7525)=0,"",LOOKUP(1,0/('[1]檢查、製造商、認證種類、字號'!$B$2:$B$7525&amp;'[1]檢查、製造商、認證種類、字號'!$E$2:$E$7525=F16&amp;E16),'[1]檢查、製造商、認證種類、字號'!$C$2:$C$7525)),"")</f>
        <v/>
      </c>
      <c r="E16" s="60" t="str">
        <f>IFERROR(IF(IFERROR(VLOOKUP(F16&amp;LEFT($G$3,2),'[1]檢查、製造商、認證種類、字號'!$Q$2:$R$242,2,FALSE),"")="",VLOOKUP(F16,'[1]檢查、製造商、認證種類、字號'!$B$2:$E$7525,4,FALSE),VLOOKUP(F16&amp;LEFT($G$3,2),'[1]檢查、製造商、認證種類、字號'!$Q$2:$R$242,2,FALSE)),"")</f>
        <v>定翔</v>
      </c>
      <c r="F16" s="138" t="s">
        <v>94</v>
      </c>
      <c r="G16" s="144"/>
      <c r="H16" s="108" t="s">
        <v>95</v>
      </c>
      <c r="I16" s="48" t="str">
        <f>IFERROR(IF(LOOKUP(1,0/('[1]檢查、製造商、認證種類、字號'!$B$2:$B$7525&amp;'[1]檢查、製造商、認證種類、字號'!$E$2:$E$7525=F16&amp;E16),'[1]檢查、製造商、認證種類、字號'!$F$2:$F$7525)=0,"",LOOKUP(1,0/('[1]檢查、製造商、認證種類、字號'!$B$2:$B$7525&amp;'[1]檢查、製造商、認證種類、字號'!$E$2:$E$7525=F16&amp;E16),'[1]檢查、製造商、認證種類、字號'!$F$2:$F$7525)),"")</f>
        <v>包</v>
      </c>
      <c r="J16" s="52" t="str">
        <f>IFERROR(IF(LOOKUP(1,0/('[1]檢查、製造商、認證種類、字號'!$B$2:$B$7525&amp;'[1]檢查、製造商、認證種類、字號'!$E$2:$E$7525=F16&amp;E16),'[1]檢查、製造商、認證種類、字號'!$H$2:$H$7525)=0,"",LOOKUP(1,0/('[1]檢查、製造商、認證種類、字號'!$B$2:$B$7525&amp;'[1]檢查、製造商、認證種類、字號'!$E$2:$E$7525=F16&amp;E16),'[1]檢查、製造商、認證種類、字號'!$H$2:$H$7525)),"")</f>
        <v/>
      </c>
      <c r="K16" s="52" t="str">
        <f>IFERROR(IF(LOOKUP(1,0/('[1]檢查、製造商、認證種類、字號'!$B$2:$B$7525&amp;'[1]檢查、製造商、認證種類、字號'!$E$2:$E$7525=F16&amp;E16),'[1]檢查、製造商、認證種類、字號'!$I$2:$I$7525)=0,"",LOOKUP(1,0/('[1]檢查、製造商、認證種類、字號'!$B$2:$B$7525&amp;'[1]檢查、製造商、認證種類、字號'!$E$2:$E$7525=F16&amp;E16),'[1]檢查、製造商、認證種類、字號'!$I$2:$I$7525)),"")</f>
        <v/>
      </c>
      <c r="L16" s="57" t="s">
        <v>28</v>
      </c>
      <c r="M16" s="58" t="s">
        <v>96</v>
      </c>
      <c r="N16" s="527"/>
      <c r="O16" s="522"/>
      <c r="P16" s="40" t="s">
        <v>41</v>
      </c>
      <c r="Q16" s="52" t="str">
        <f>IFERROR(IF(LOOKUP(1,0/('[1]檢查、製造商、認證種類、字號'!$B$2:$B$7525&amp;'[1]檢查、製造商、認證種類、字號'!$E$2:$E$7525=S16&amp;R16),'[1]檢查、製造商、認證種類、字號'!$C$2:$C$7525)=0,"",LOOKUP(1,0/('[1]檢查、製造商、認證種類、字號'!$B$2:$B$7525&amp;'[1]檢查、製造商、認證種類、字號'!$E$2:$E$7525=S16&amp;R16),'[1]檢查、製造商、認證種類、字號'!$C$2:$C$7525)),"")</f>
        <v>金蘭食品股份有限公司</v>
      </c>
      <c r="R16" s="60" t="str">
        <f>IFERROR(IF(IFERROR(VLOOKUP(S16&amp;LEFT($G$3,2),'[1]檢查、製造商、認證種類、字號'!$Q$2:$R$242,2,FALSE),"")="",VLOOKUP(S16,'[1]檢查、製造商、認證種類、字號'!$B$2:$E$7525,4,FALSE),VLOOKUP(S16&amp;LEFT($G$3,2),'[1]檢查、製造商、認證種類、字號'!$Q$2:$R$242,2,FALSE)),"")</f>
        <v>日陞</v>
      </c>
      <c r="S16" s="151" t="s">
        <v>97</v>
      </c>
      <c r="T16" s="144"/>
      <c r="U16" s="96" t="s">
        <v>98</v>
      </c>
      <c r="V16" s="48" t="str">
        <f>IFERROR(IF(LOOKUP(1,0/('[1]檢查、製造商、認證種類、字號'!$B$2:$B$7525&amp;'[1]檢查、製造商、認證種類、字號'!$E$2:$E$7525=S16&amp;R16),'[1]檢查、製造商、認證種類、字號'!$F$2:$F$7525)=0,"",LOOKUP(1,0/('[1]檢查、製造商、認證種類、字號'!$B$2:$B$7525&amp;'[1]檢查、製造商、認證種類、字號'!$E$2:$E$7525=S16&amp;R16),'[1]檢查、製造商、認證種類、字號'!$F$2:$F$7525)),"")</f>
        <v>桶</v>
      </c>
      <c r="W16" s="52" t="str">
        <f>IFERROR(IF(LOOKUP(1,0/('[1]檢查、製造商、認證種類、字號'!$B$2:$B$7525&amp;'[1]檢查、製造商、認證種類、字號'!$E$2:$E$7525=S16&amp;R16),'[1]檢查、製造商、認證種類、字號'!$H$2:$H$7525)=0,"",LOOKUP(1,0/('[1]檢查、製造商、認證種類、字號'!$B$2:$B$7525&amp;'[1]檢查、製造商、認證種類、字號'!$E$2:$E$7525=S16&amp;R16),'[1]檢查、製造商、認證種類、字號'!$H$2:$H$7525)),"")</f>
        <v/>
      </c>
      <c r="X16" s="59" t="str">
        <f>IFERROR(IF(LOOKUP(1,0/('[1]檢查、製造商、認證種類、字號'!$B$2:$B$7525&amp;'[1]檢查、製造商、認證種類、字號'!$E$2:$E$7525=S16&amp;R16),'[1]檢查、製造商、認證種類、字號'!$I$2:$I$7525)=0,"",LOOKUP(1,0/('[1]檢查、製造商、認證種類、字號'!$B$2:$B$7525&amp;'[1]檢查、製造商、認證種類、字號'!$E$2:$E$7525=S16&amp;R16),'[1]檢查、製造商、認證種類、字號'!$I$2:$I$7525)),"")</f>
        <v/>
      </c>
      <c r="Y16" s="57" t="s">
        <v>28</v>
      </c>
      <c r="Z16" s="58" t="s">
        <v>28</v>
      </c>
      <c r="AA16" s="527"/>
      <c r="AB16" s="522"/>
      <c r="AC16" s="40" t="s">
        <v>41</v>
      </c>
      <c r="AD16" s="52" t="str">
        <f>IFERROR(IF(LOOKUP(1,0/('[1]檢查、製造商、認證種類、字號'!$B$2:$B$7525&amp;'[1]檢查、製造商、認證種類、字號'!$E$2:$E$7525=AF16&amp;AE16),'[1]檢查、製造商、認證種類、字號'!$C$2:$C$7525)=0,"",LOOKUP(1,0/('[1]檢查、製造商、認證種類、字號'!$B$2:$B$7525&amp;'[1]檢查、製造商、認證種類、字號'!$E$2:$E$7525=AF16&amp;AE16),'[1]檢查、製造商、認證種類、字號'!$C$2:$C$7525)),"")</f>
        <v>十全特好食品股份有限公司</v>
      </c>
      <c r="AE16" s="53" t="str">
        <f>IFERROR(IF(IFERROR(VLOOKUP(AF16&amp;LEFT($G$3,2),'[1]檢查、製造商、認證種類、字號'!$P$1:$Q$2,2,FALSE),"")="",VLOOKUP(AF16,'[1]檢查、製造商、認證種類、字號'!$B$2:$E$7525,4,FALSE),VLOOKUP(AF16&amp;LEFT($G$3,2),'[1]檢查、製造商、認證種類、字號'!$P$1:$Q$2,2,FALSE)),"")</f>
        <v>羿淳</v>
      </c>
      <c r="AF16" s="150" t="s">
        <v>99</v>
      </c>
      <c r="AG16" s="55"/>
      <c r="AH16" s="40">
        <v>2</v>
      </c>
      <c r="AI16" s="48" t="str">
        <f>IFERROR(IF(LOOKUP(1,0/('[1]檢查、製造商、認證種類、字號'!$B$2:$B$7525&amp;'[1]檢查、製造商、認證種類、字號'!$E$2:$E$7525=AF16&amp;AE16),'[1]檢查、製造商、認證種類、字號'!$F$2:$F$7525)=0,"",LOOKUP(1,0/('[1]檢查、製造商、認證種類、字號'!$B$2:$B$7525&amp;'[1]檢查、製造商、認證種類、字號'!$E$2:$E$7525=AF16&amp;AE16),'[1]檢查、製造商、認證種類、字號'!$F$2:$F$7525)),"")</f>
        <v>箱</v>
      </c>
      <c r="AJ16" s="52" t="str">
        <f>IFERROR(IF(LOOKUP(1,0/('[1]檢查、製造商、認證種類、字號'!$B$2:$B$7525&amp;'[1]檢查、製造商、認證種類、字號'!$E$2:$E$7525=AF16&amp;AE16),'[1]檢查、製造商、認證種類、字號'!$H$2:$H$7525)=0,"",LOOKUP(1,0/('[1]檢查、製造商、認證種類、字號'!$B$2:$B$7525&amp;'[1]檢查、製造商、認證種類、字號'!$E$2:$E$7525=AF16&amp;AE16),'[1]檢查、製造商、認證種類、字號'!$H$2:$H$7525)),"")</f>
        <v/>
      </c>
      <c r="AK16" s="59" t="str">
        <f>IFERROR(IF(LOOKUP(1,0/('[1]檢查、製造商、認證種類、字號'!$B$2:$B$7525&amp;'[1]檢查、製造商、認證種類、字號'!$E$2:$E$7525=AF16&amp;AE16),'[1]檢查、製造商、認證種類、字號'!$I$2:$I$7525)=0,"",LOOKUP(1,0/('[1]檢查、製造商、認證種類、字號'!$B$2:$B$7525&amp;'[1]檢查、製造商、認證種類、字號'!$E$2:$E$7525=AF16&amp;AE16),'[1]檢查、製造商、認證種類、字號'!$I$2:$I$7525)),"")</f>
        <v/>
      </c>
      <c r="AL16" s="57" t="s">
        <v>28</v>
      </c>
      <c r="AM16" s="58" t="s">
        <v>28</v>
      </c>
      <c r="AN16" s="530"/>
      <c r="AO16" s="522"/>
      <c r="AP16" s="40" t="s">
        <v>41</v>
      </c>
      <c r="AQ16" s="52" t="str">
        <f>IFERROR(IF(LOOKUP(1,0/('[1]檢查、製造商、認證種類、字號'!$B$2:$B$7525&amp;'[1]檢查、製造商、認證種類、字號'!$E$2:$E$7525=AS16&amp;AR16),'[1]檢查、製造商、認證種類、字號'!$C$2:$C$7525)=0,"",LOOKUP(1,0/('[1]檢查、製造商、認證種類、字號'!$B$2:$B$7525&amp;'[1]檢查、製造商、認證種類、字號'!$E$2:$E$7525=AS16&amp;AR16),'[1]檢查、製造商、認證種類、字號'!$C$2:$C$7525)),"")</f>
        <v/>
      </c>
      <c r="AR16" s="60" t="str">
        <f>IFERROR(IF(IFERROR(VLOOKUP(AS16&amp;LEFT($G$3,2),'[1]檢查、製造商、認證種類、字號'!$Q$2:$R$242,2,FALSE),"")="",VLOOKUP(AS16,'[1]檢查、製造商、認證種類、字號'!$B$2:$E$7525,4,FALSE),VLOOKUP(AS16&amp;LEFT($G$3,2),'[1]檢查、製造商、認證種類、字號'!$Q$2:$R$242,2,FALSE)),"")</f>
        <v>荃珍</v>
      </c>
      <c r="AS16" s="140" t="s">
        <v>100</v>
      </c>
      <c r="AT16" s="40"/>
      <c r="AU16" s="40">
        <v>1</v>
      </c>
      <c r="AV16" s="48" t="str">
        <f>IFERROR(IF(LOOKUP(1,0/('[1]檢查、製造商、認證種類、字號'!$B$2:$B$7525&amp;'[1]檢查、製造商、認證種類、字號'!$E$2:$E$7525=AS16&amp;AR16),'[1]檢查、製造商、認證種類、字號'!$F$2:$F$7525)=0,"",LOOKUP(1,0/('[1]檢查、製造商、認證種類、字號'!$B$2:$B$7525&amp;'[1]檢查、製造商、認證種類、字號'!$E$2:$E$7525=AS16&amp;AR16),'[1]檢查、製造商、認證種類、字號'!$F$2:$F$7525)),"")</f>
        <v>KG</v>
      </c>
      <c r="AW16" s="52" t="str">
        <f>IFERROR(IF(LOOKUP(1,0/('[1]檢查、製造商、認證種類、字號'!$B$2:$B$7525&amp;'[1]檢查、製造商、認證種類、字號'!$E$2:$E$7525=AS16&amp;AR16),'[1]檢查、製造商、認證種類、字號'!$H$2:$H$7525)=0,"",LOOKUP(1,0/('[1]檢查、製造商、認證種類、字號'!$B$2:$B$7525&amp;'[1]檢查、製造商、認證種類、字號'!$E$2:$E$7525=AS16&amp;AR16),'[1]檢查、製造商、認證種類、字號'!$H$2:$H$7525)),"")</f>
        <v/>
      </c>
      <c r="AX16" s="59" t="str">
        <f>IFERROR(IF(LOOKUP(1,0/('[1]檢查、製造商、認證種類、字號'!$B$2:$B$7525&amp;'[1]檢查、製造商、認證種類、字號'!$E$2:$E$7525=AS16&amp;AR16),'[1]檢查、製造商、認證種類、字號'!$I$2:$I$7525)=0,"",LOOKUP(1,0/('[1]檢查、製造商、認證種類、字號'!$B$2:$B$7525&amp;'[1]檢查、製造商、認證種類、字號'!$E$2:$E$7525=AS16&amp;AR16),'[1]檢查、製造商、認證種類、字號'!$I$2:$I$7525)),"")</f>
        <v/>
      </c>
      <c r="AY16" s="57" t="s">
        <v>28</v>
      </c>
      <c r="AZ16" s="58" t="s">
        <v>28</v>
      </c>
      <c r="BA16" s="530"/>
      <c r="BB16" s="522"/>
      <c r="BC16" s="40" t="s">
        <v>41</v>
      </c>
      <c r="BD16" s="52" t="str">
        <f>IFERROR(IF(LOOKUP(1,0/('[1]檢查、製造商、認證種類、字號'!$B$2:$B$7525&amp;'[1]檢查、製造商、認證種類、字號'!$E$2:$E$7525=BF16&amp;BE16),'[1]檢查、製造商、認證種類、字號'!$C$2:$C$7525)=0,"",LOOKUP(1,0/('[1]檢查、製造商、認證種類、字號'!$B$2:$B$7525&amp;'[1]檢查、製造商、認證種類、字號'!$E$2:$E$7525=BF16&amp;BE16),'[1]檢查、製造商、認證種類、字號'!$C$2:$C$7525)),"")</f>
        <v>津悅食品有限公司</v>
      </c>
      <c r="BE16" s="60" t="str">
        <f>IFERROR(IF(IFERROR(VLOOKUP(BF16&amp;LEFT($G$3,2),'[1]檢查、製造商、認證種類、字號'!$Q$2:$R$242,2,FALSE),"")="",VLOOKUP(BF16,'[1]檢查、製造商、認證種類、字號'!$B$2:$E$7525,4,FALSE),VLOOKUP(BF16&amp;LEFT($G$3,2),'[1]檢查、製造商、認證種類、字號'!$Q$2:$R$242,2,FALSE)),"")</f>
        <v>津悅</v>
      </c>
      <c r="BF16" s="140" t="s">
        <v>101</v>
      </c>
      <c r="BG16" s="146"/>
      <c r="BH16" s="56">
        <v>2</v>
      </c>
      <c r="BI16" s="48" t="str">
        <f>IFERROR(IF(LOOKUP(1,0/('[1]檢查、製造商、認證種類、字號'!$B$2:$B$7525&amp;'[1]檢查、製造商、認證種類、字號'!$E$2:$E$7525=BF16&amp;BE16),'[1]檢查、製造商、認證種類、字號'!$F$2:$F$7525)=0,"",LOOKUP(1,0/('[1]檢查、製造商、認證種類、字號'!$B$2:$B$7525&amp;'[1]檢查、製造商、認證種類、字號'!$E$2:$E$7525=BF16&amp;BE16),'[1]檢查、製造商、認證種類、字號'!$F$2:$F$7525)),"")</f>
        <v>KG</v>
      </c>
      <c r="BJ16" s="52" t="str">
        <f>IFERROR(IF(LOOKUP(1,0/('[1]檢查、製造商、認證種類、字號'!$B$2:$B$7525&amp;'[1]檢查、製造商、認證種類、字號'!$E$2:$E$7525=BF16&amp;BE16),'[1]檢查、製造商、認證種類、字號'!$H$2:$H$7525)=0,"",LOOKUP(1,0/('[1]檢查、製造商、認證種類、字號'!$B$2:$B$7525&amp;'[1]檢查、製造商、認證種類、字號'!$E$2:$E$7525=BF16&amp;BE16),'[1]檢查、製造商、認證種類、字號'!$H$2:$H$7525)),"")</f>
        <v/>
      </c>
      <c r="BK16" s="59" t="str">
        <f>IFERROR(IF(LOOKUP(1,0/('[1]檢查、製造商、認證種類、字號'!$B$2:$B$7525&amp;'[1]檢查、製造商、認證種類、字號'!$E$2:$E$7525=BF16&amp;BE16),'[1]檢查、製造商、認證種類、字號'!$I$2:$I$7525)=0,"",LOOKUP(1,0/('[1]檢查、製造商、認證種類、字號'!$B$2:$B$7525&amp;'[1]檢查、製造商、認證種類、字號'!$E$2:$E$7525=BF16&amp;BE16),'[1]檢查、製造商、認證種類、字號'!$I$2:$I$7525)),"")</f>
        <v/>
      </c>
      <c r="BL16" s="57" t="s">
        <v>28</v>
      </c>
      <c r="BM16" s="58" t="s">
        <v>28</v>
      </c>
      <c r="BN16" s="520"/>
      <c r="BO16" s="522"/>
      <c r="BP16" s="40" t="s">
        <v>41</v>
      </c>
      <c r="BQ16" s="52" t="str">
        <f>IFERROR(IF(LOOKUP(1,0/('[1]檢查、製造商、認證種類、字號'!$B$2:$B$7525&amp;'[1]檢查、製造商、認證種類、字號'!$E$2:$E$7525=BS16&amp;BR16),'[1]檢查、製造商、認證種類、字號'!$C$2:$C$7525)=0,"",LOOKUP(1,0/('[1]檢查、製造商、認證種類、字號'!$B$2:$B$7525&amp;'[1]檢查、製造商、認證種類、字號'!$E$2:$E$7525=BS16&amp;BR16),'[1]檢查、製造商、認證種類、字號'!$C$2:$C$7525)),"")</f>
        <v/>
      </c>
      <c r="BR16" s="60" t="str">
        <f>IFERROR(IF(IFERROR(VLOOKUP(BS16&amp;LEFT($G$3,2),'[1]檢查、製造商、認證種類、字號'!$P$1:$Q$2,2,FALSE),"")="",VLOOKUP(BS16,'[1]檢查、製造商、認證種類、字號'!$B$2:$E$7525,4,FALSE),VLOOKUP(BS16&amp;LEFT($G$3,2),'[1]檢查、製造商、認證種類、字號'!$P$1:$Q$2,2,FALSE)),"")</f>
        <v/>
      </c>
      <c r="BS16" s="140"/>
      <c r="BT16" s="146"/>
      <c r="BU16" s="40"/>
      <c r="BV16" s="48" t="str">
        <f>IFERROR(IF(LOOKUP(1,0/('[1]檢查、製造商、認證種類、字號'!$B$2:$B$7525&amp;'[1]檢查、製造商、認證種類、字號'!$E$2:$E$7525=BS16&amp;BR16),'[1]檢查、製造商、認證種類、字號'!$F$2:$F$7525)=0,"",LOOKUP(1,0/('[1]檢查、製造商、認證種類、字號'!$B$2:$B$7525&amp;'[1]檢查、製造商、認證種類、字號'!$E$2:$E$7525=BS16&amp;BR16),'[1]檢查、製造商、認證種類、字號'!$F$2:$F$7525)),"")</f>
        <v/>
      </c>
      <c r="BW16" s="61"/>
      <c r="BX16" s="40" t="str">
        <f t="shared" si="0"/>
        <v/>
      </c>
      <c r="BY16" s="52" t="str">
        <f>IFERROR(IF(LOOKUP(1,0/('[1]檢查、製造商、認證種類、字號'!$B$2:$B$7525&amp;'[1]檢查、製造商、認證種類、字號'!$E$2:$E$7525=BS16&amp;BR16),'[1]檢查、製造商、認證種類、字號'!$H$2:$H$7525)=0,"",LOOKUP(1,0/('[1]檢查、製造商、認證種類、字號'!$B$2:$B$7525&amp;'[1]檢查、製造商、認證種類、字號'!$E$2:$E$7525=BS16&amp;BR16),'[1]檢查、製造商、認證種類、字號'!$H$2:$H$7525)),"")</f>
        <v/>
      </c>
      <c r="BZ16" s="59" t="str">
        <f>IFERROR(IF(LOOKUP(1,0/('[1]檢查、製造商、認證種類、字號'!$B$2:$B$7525&amp;'[1]檢查、製造商、認證種類、字號'!$E$2:$E$7525=BS16&amp;BR16),'[1]檢查、製造商、認證種類、字號'!$I$2:$I$7525)=0,"",LOOKUP(1,0/('[1]檢查、製造商、認證種類、字號'!$B$2:$B$7525&amp;'[1]檢查、製造商、認證種類、字號'!$E$2:$E$7525=BS16&amp;BR16),'[1]檢查、製造商、認證種類、字號'!$I$2:$I$7525)),"")</f>
        <v/>
      </c>
      <c r="CA16" s="57" t="s">
        <v>28</v>
      </c>
      <c r="CB16" s="58" t="s">
        <v>28</v>
      </c>
      <c r="CC16" s="152" t="s">
        <v>30</v>
      </c>
      <c r="CD16" s="152" t="str">
        <f>IFERROR(IF(LOOKUP(1,0/('[1]檢查、製造商、認證種類、字號'!$B$2:$B$7123&amp;'[1]檢查、製造商、認證種類、字號'!$E$2:$E$7123=CF16&amp;CE16),'[1]檢查、製造商、認證種類、字號'!$C$2:$C$7123)=0,"",LOOKUP(1,0/('[1]檢查、製造商、認證種類、字號'!$B$2:$B$7123&amp;'[1]檢查、製造商、認證種類、字號'!$E$2:$E$7123=CF16&amp;CE16),'[1]檢查、製造商、認證種類、字號'!$C$2:$C$7123)),"")</f>
        <v>金蘭食品股份有限公司</v>
      </c>
      <c r="CE16" s="152" t="str">
        <f>IFERROR(IF(IFERROR(VLOOKUP(CF16&amp;LEFT($G$3,2),'[1]檢查、製造商、認證種類、字號'!$Q$2:$R$87,2,FALSE),"")="",VLOOKUP(CF16,'[1]檢查、製造商、認證種類、字號'!$B$2:$G$7123,4,FALSE),VLOOKUP(CF16&amp;LEFT($G$3,2),'[1]檢查、製造商、認證種類、字號'!$Q$2:$R$198,2,FALSE)),"")</f>
        <v>日陞</v>
      </c>
      <c r="CF16" s="65" t="s">
        <v>91</v>
      </c>
      <c r="CG16" s="65"/>
      <c r="CH16" s="66" t="str">
        <f>IFERROR(IF(LOOKUP(1,0/('[1]檢查、製造商、認證種類、字號'!$B$2:$B$7123&amp;'[1]檢查、製造商、認證種類、字號'!$E$2:$E$7123=CF16&amp;CE16),'[1]檢查、製造商、認證種類、字號'!$F$2:$F$7123)=0,"",LOOKUP(1,0/('[1]檢查、製造商、認證種類、字號'!$B$2:$B$7123&amp;'[1]檢查、製造商、認證種類、字號'!$E$2:$E$7123=CF16&amp;CE16),'[1]檢查、製造商、認證種類、字號'!$F$2:$F$7123)),"")</f>
        <v>桶</v>
      </c>
      <c r="CI16" s="153"/>
      <c r="CJ16" s="154" t="str">
        <f t="shared" si="2"/>
        <v/>
      </c>
      <c r="CK16" s="52" t="str">
        <f>IFERROR(IF(LOOKUP(1,0/('[1]檢查、製造商、認證種類、字號'!$B$2:$B$7123&amp;'[1]檢查、製造商、認證種類、字號'!$E$2:$E$7123=CF16&amp;CE16),'[1]檢查、製造商、認證種類、字號'!$H$2:$H$7123)=0,"",LOOKUP(1,0/('[1]檢查、製造商、認證種類、字號'!$B$2:$B$7123&amp;'[1]檢查、製造商、認證種類、字號'!$E$2:$E$7123=CF16&amp;CE16),'[1]檢查、製造商、認證種類、字號'!$H$2:$H$7123)),"")</f>
        <v/>
      </c>
      <c r="CL16" s="59" t="str">
        <f>IFERROR(IF(LOOKUP(1,0/('[1]檢查、製造商、認證種類、字號'!$B$2:$B$7123&amp;'[1]檢查、製造商、認證種類、字號'!$E$2:$E$7123=CF16&amp;CE16),'[1]檢查、製造商、認證種類、字號'!$I$2:$I$7123)=0,"",LOOKUP(1,0/('[1]檢查、製造商、認證種類、字號'!$B$2:$B$7123&amp;'[1]檢查、製造商、認證種類、字號'!$E$2:$E$7123=CF16&amp;CE16),'[1]檢查、製造商、認證種類、字號'!$I$2:$I$7123)),"")</f>
        <v/>
      </c>
      <c r="CM16" s="57"/>
      <c r="CN16" s="58"/>
    </row>
    <row r="17" spans="1:92" s="32" customFormat="1" ht="24.75">
      <c r="A17" s="541"/>
      <c r="B17" s="522"/>
      <c r="C17" s="40" t="s">
        <v>41</v>
      </c>
      <c r="D17" s="52" t="str">
        <f>IFERROR(IF(LOOKUP(1,0/('[1]檢查、製造商、認證種類、字號'!$B$2:$B$7525&amp;'[1]檢查、製造商、認證種類、字號'!$E$2:$E$7525=F17&amp;E17),'[1]檢查、製造商、認證種類、字號'!$C$2:$C$7525)=0,"",LOOKUP(1,0/('[1]檢查、製造商、認證種類、字號'!$B$2:$B$7525&amp;'[1]檢查、製造商、認證種類、字號'!$E$2:$E$7525=F17&amp;E17),'[1]檢查、製造商、認證種類、字號'!$C$2:$C$7525)),"")</f>
        <v/>
      </c>
      <c r="E17" s="60" t="str">
        <f>IFERROR(IF(IFERROR(VLOOKUP(F17&amp;LEFT($G$3,2),'[1]檢查、製造商、認證種類、字號'!$Q$2:$R$242,2,FALSE),"")="",VLOOKUP(F17,'[1]檢查、製造商、認證種類、字號'!$B$2:$E$7525,4,FALSE),VLOOKUP(F17&amp;LEFT($G$3,2),'[1]檢查、製造商、認證種類、字號'!$Q$2:$R$242,2,FALSE)),"")</f>
        <v>家煥</v>
      </c>
      <c r="F17" s="138" t="s">
        <v>90</v>
      </c>
      <c r="G17" s="144"/>
      <c r="H17" s="96">
        <v>1</v>
      </c>
      <c r="I17" s="48" t="str">
        <f>IFERROR(IF(LOOKUP(1,0/('[1]檢查、製造商、認證種類、字號'!$B$2:$B$7525&amp;'[1]檢查、製造商、認證種類、字號'!$E$2:$E$7525=F17&amp;E17),'[1]檢查、製造商、認證種類、字號'!$F$2:$F$7525)=0,"",LOOKUP(1,0/('[1]檢查、製造商、認證種類、字號'!$B$2:$B$7525&amp;'[1]檢查、製造商、認證種類、字號'!$E$2:$E$7525=F17&amp;E17),'[1]檢查、製造商、認證種類、字號'!$F$2:$F$7525)),"")</f>
        <v>KG</v>
      </c>
      <c r="J17" s="52" t="str">
        <f>IFERROR(IF(LOOKUP(1,0/('[1]檢查、製造商、認證種類、字號'!$B$2:$B$7525&amp;'[1]檢查、製造商、認證種類、字號'!$E$2:$E$7525=F17&amp;E17),'[1]檢查、製造商、認證種類、字號'!$H$2:$H$7525)=0,"",LOOKUP(1,0/('[1]檢查、製造商、認證種類、字號'!$B$2:$B$7525&amp;'[1]檢查、製造商、認證種類、字號'!$E$2:$E$7525=F17&amp;E17),'[1]檢查、製造商、認證種類、字號'!$H$2:$H$7525)),"")</f>
        <v/>
      </c>
      <c r="K17" s="155" t="str">
        <f>IFERROR(IF(LOOKUP(1,0/('[1]檢查、製造商、認證種類、字號'!$B$2:$B$7525&amp;'[1]檢查、製造商、認證種類、字號'!$E$2:$E$7525=F17&amp;E17),'[1]檢查、製造商、認證種類、字號'!$I$2:$I$7525)=0,"",LOOKUP(1,0/('[1]檢查、製造商、認證種類、字號'!$B$2:$B$7525&amp;'[1]檢查、製造商、認證種類、字號'!$E$2:$E$7525=F17&amp;E17),'[1]檢查、製造商、認證種類、字號'!$I$2:$I$7525)),"")</f>
        <v/>
      </c>
      <c r="L17" s="57" t="s">
        <v>28</v>
      </c>
      <c r="M17" s="58" t="s">
        <v>28</v>
      </c>
      <c r="N17" s="527"/>
      <c r="O17" s="522"/>
      <c r="P17" s="40" t="s">
        <v>41</v>
      </c>
      <c r="Q17" s="52" t="str">
        <f>IFERROR(IF(LOOKUP(1,0/('[1]檢查、製造商、認證種類、字號'!$B$2:$B$7525&amp;'[1]檢查、製造商、認證種類、字號'!$E$2:$E$7525=S17&amp;R17),'[1]檢查、製造商、認證種類、字號'!$C$2:$C$7525)=0,"",LOOKUP(1,0/('[1]檢查、製造商、認證種類、字號'!$B$2:$B$7525&amp;'[1]檢查、製造商、認證種類、字號'!$E$2:$E$7525=S17&amp;R17),'[1]檢查、製造商、認證種類、字號'!$C$2:$C$7525)),"")</f>
        <v>津悅食品有限公司</v>
      </c>
      <c r="R17" s="53" t="str">
        <f>IFERROR(IF(IFERROR(VLOOKUP(S17&amp;LEFT($G$3,2),'[1]檢查、製造商、認證種類、字號'!$P$1:$Q$2,2,FALSE),"")="",VLOOKUP(S17,'[1]檢查、製造商、認證種類、字號'!$B$2:$E$7525,4,FALSE),VLOOKUP(S17&amp;LEFT($G$3,2),'[1]檢查、製造商、認證種類、字號'!$P$1:$Q$2,2,FALSE)),"")</f>
        <v>津悅</v>
      </c>
      <c r="S17" s="138" t="s">
        <v>102</v>
      </c>
      <c r="T17" s="144"/>
      <c r="U17" s="156">
        <v>2.5</v>
      </c>
      <c r="V17" s="48" t="str">
        <f>IFERROR(IF(LOOKUP(1,0/('[1]檢查、製造商、認證種類、字號'!$B$2:$B$7525&amp;'[1]檢查、製造商、認證種類、字號'!$E$2:$E$7525=S17&amp;R17),'[1]檢查、製造商、認證種類、字號'!$F$2:$F$7525)=0,"",LOOKUP(1,0/('[1]檢查、製造商、認證種類、字號'!$B$2:$B$7525&amp;'[1]檢查、製造商、認證種類、字號'!$E$2:$E$7525=S17&amp;R17),'[1]檢查、製造商、認證種類、字號'!$F$2:$F$7525)),"")</f>
        <v>KG</v>
      </c>
      <c r="W17" s="52" t="str">
        <f>IFERROR(IF(LOOKUP(1,0/('[1]檢查、製造商、認證種類、字號'!$B$2:$B$7525&amp;'[1]檢查、製造商、認證種類、字號'!$E$2:$E$7525=S17&amp;R17),'[1]檢查、製造商、認證種類、字號'!$H$2:$H$7525)=0,"",LOOKUP(1,0/('[1]檢查、製造商、認證種類、字號'!$B$2:$B$7525&amp;'[1]檢查、製造商、認證種類、字號'!$E$2:$E$7525=S17&amp;R17),'[1]檢查、製造商、認證種類、字號'!$H$2:$H$7525)),"")</f>
        <v/>
      </c>
      <c r="X17" s="59" t="str">
        <f>IFERROR(IF(LOOKUP(1,0/('[1]檢查、製造商、認證種類、字號'!$B$2:$B$7525&amp;'[1]檢查、製造商、認證種類、字號'!$E$2:$E$7525=S17&amp;R17),'[1]檢查、製造商、認證種類、字號'!$I$2:$I$7525)=0,"",LOOKUP(1,0/('[1]檢查、製造商、認證種類、字號'!$B$2:$B$7525&amp;'[1]檢查、製造商、認證種類、字號'!$E$2:$E$7525=S17&amp;R17),'[1]檢查、製造商、認證種類、字號'!$I$2:$I$7525)),"")</f>
        <v/>
      </c>
      <c r="Y17" s="57" t="s">
        <v>28</v>
      </c>
      <c r="Z17" s="58" t="s">
        <v>28</v>
      </c>
      <c r="AA17" s="527"/>
      <c r="AB17" s="522"/>
      <c r="AC17" s="40" t="s">
        <v>41</v>
      </c>
      <c r="AD17" s="52" t="str">
        <f>IFERROR(IF(LOOKUP(1,0/('[1]檢查、製造商、認證種類、字號'!$B$2:$B$7525&amp;'[1]檢查、製造商、認證種類、字號'!$E$2:$E$7525=AF17&amp;AE17),'[1]檢查、製造商、認證種類、字號'!$C$2:$C$7525)=0,"",LOOKUP(1,0/('[1]檢查、製造商、認證種類、字號'!$B$2:$B$7525&amp;'[1]檢查、製造商、認證種類、字號'!$E$2:$E$7525=AF17&amp;AE17),'[1]檢查、製造商、認證種類、字號'!$C$2:$C$7525)),"")</f>
        <v>祥淳實業</v>
      </c>
      <c r="AE17" s="60" t="str">
        <f>IFERROR(IF(IFERROR(VLOOKUP(AF17&amp;LEFT($G$3,2),'[1]檢查、製造商、認證種類、字號'!$Q$2:$R$242,2,FALSE),"")="",VLOOKUP(AF17,'[1]檢查、製造商、認證種類、字號'!$B$2:$E$7525,4,FALSE),VLOOKUP(AF17&amp;LEFT($G$3,2),'[1]檢查、製造商、認證種類、字號'!$Q$2:$R$242,2,FALSE)),"")</f>
        <v>全國</v>
      </c>
      <c r="AF17" s="150" t="s">
        <v>103</v>
      </c>
      <c r="AG17" s="55"/>
      <c r="AH17" s="40">
        <v>1</v>
      </c>
      <c r="AI17" s="48" t="str">
        <f>IFERROR(IF(LOOKUP(1,0/('[1]檢查、製造商、認證種類、字號'!$B$2:$B$7525&amp;'[1]檢查、製造商、認證種類、字號'!$E$2:$E$7525=AF17&amp;AE17),'[1]檢查、製造商、認證種類、字號'!$F$2:$F$7525)=0,"",LOOKUP(1,0/('[1]檢查、製造商、認證種類、字號'!$B$2:$B$7525&amp;'[1]檢查、製造商、認證種類、字號'!$E$2:$E$7525=AF17&amp;AE17),'[1]檢查、製造商、認證種類、字號'!$F$2:$F$7525)),"")</f>
        <v>包</v>
      </c>
      <c r="AJ17" s="52" t="str">
        <f>IFERROR(IF(LOOKUP(1,0/('[1]檢查、製造商、認證種類、字號'!$B$2:$B$7525&amp;'[1]檢查、製造商、認證種類、字號'!$E$2:$E$7525=AF17&amp;AE17),'[1]檢查、製造商、認證種類、字號'!$H$2:$H$7525)=0,"",LOOKUP(1,0/('[1]檢查、製造商、認證種類、字號'!$B$2:$B$7525&amp;'[1]檢查、製造商、認證種類、字號'!$E$2:$E$7525=AF17&amp;AE17),'[1]檢查、製造商、認證種類、字號'!$H$2:$H$7525)),"")</f>
        <v/>
      </c>
      <c r="AK17" s="59" t="str">
        <f>IFERROR(IF(LOOKUP(1,0/('[1]檢查、製造商、認證種類、字號'!$B$2:$B$7525&amp;'[1]檢查、製造商、認證種類、字號'!$E$2:$E$7525=AF17&amp;AE17),'[1]檢查、製造商、認證種類、字號'!$I$2:$I$7525)=0,"",LOOKUP(1,0/('[1]檢查、製造商、認證種類、字號'!$B$2:$B$7525&amp;'[1]檢查、製造商、認證種類、字號'!$E$2:$E$7525=AF17&amp;AE17),'[1]檢查、製造商、認證種類、字號'!$I$2:$I$7525)),"")</f>
        <v/>
      </c>
      <c r="AL17" s="57" t="s">
        <v>28</v>
      </c>
      <c r="AM17" s="58" t="s">
        <v>28</v>
      </c>
      <c r="AN17" s="530"/>
      <c r="AO17" s="522"/>
      <c r="AP17" s="40" t="s">
        <v>41</v>
      </c>
      <c r="AQ17" s="52" t="str">
        <f>IFERROR(IF(LOOKUP(1,0/('[1]檢查、製造商、認證種類、字號'!$B$2:$B$7525&amp;'[1]檢查、製造商、認證種類、字號'!$E$2:$E$7525=AS17&amp;AR17),'[1]檢查、製造商、認證種類、字號'!$C$2:$C$7525)=0,"",LOOKUP(1,0/('[1]檢查、製造商、認證種類、字號'!$B$2:$B$7525&amp;'[1]檢查、製造商、認證種類、字號'!$E$2:$E$7525=AS17&amp;AR17),'[1]檢查、製造商、認證種類、字號'!$C$2:$C$7525)),"")</f>
        <v/>
      </c>
      <c r="AR17" s="60" t="str">
        <f>IFERROR(IF(IFERROR(VLOOKUP(AS17&amp;LEFT($G$3,2),'[1]檢查、製造商、認證種類、字號'!$Q$2:$R$242,2,FALSE),"")="",VLOOKUP(AS17,'[1]檢查、製造商、認證種類、字號'!$B$2:$E$7525,4,FALSE),VLOOKUP(AS17&amp;LEFT($G$3,2),'[1]檢查、製造商、認證種類、字號'!$Q$2:$R$242,2,FALSE)),"")</f>
        <v>荃珍</v>
      </c>
      <c r="AS17" s="140" t="s">
        <v>104</v>
      </c>
      <c r="AT17" s="40"/>
      <c r="AU17" s="40">
        <v>1</v>
      </c>
      <c r="AV17" s="48" t="str">
        <f>IFERROR(IF(LOOKUP(1,0/('[1]檢查、製造商、認證種類、字號'!$B$2:$B$7525&amp;'[1]檢查、製造商、認證種類、字號'!$E$2:$E$7525=AS17&amp;AR17),'[1]檢查、製造商、認證種類、字號'!$F$2:$F$7525)=0,"",LOOKUP(1,0/('[1]檢查、製造商、認證種類、字號'!$B$2:$B$7525&amp;'[1]檢查、製造商、認證種類、字號'!$E$2:$E$7525=AS17&amp;AR17),'[1]檢查、製造商、認證種類、字號'!$F$2:$F$7525)),"")</f>
        <v>KG</v>
      </c>
      <c r="AW17" s="52" t="str">
        <f>IFERROR(IF(LOOKUP(1,0/('[1]檢查、製造商、認證種類、字號'!$B$2:$B$7525&amp;'[1]檢查、製造商、認證種類、字號'!$E$2:$E$7525=AS17&amp;AR17),'[1]檢查、製造商、認證種類、字號'!$H$2:$H$7525)=0,"",LOOKUP(1,0/('[1]檢查、製造商、認證種類、字號'!$B$2:$B$7525&amp;'[1]檢查、製造商、認證種類、字號'!$E$2:$E$7525=AS17&amp;AR17),'[1]檢查、製造商、認證種類、字號'!$H$2:$H$7525)),"")</f>
        <v/>
      </c>
      <c r="AX17" s="59" t="str">
        <f>IFERROR(IF(LOOKUP(1,0/('[1]檢查、製造商、認證種類、字號'!$B$2:$B$7525&amp;'[1]檢查、製造商、認證種類、字號'!$E$2:$E$7525=AS17&amp;AR17),'[1]檢查、製造商、認證種類、字號'!$I$2:$I$7525)=0,"",LOOKUP(1,0/('[1]檢查、製造商、認證種類、字號'!$B$2:$B$7525&amp;'[1]檢查、製造商、認證種類、字號'!$E$2:$E$7525=AS17&amp;AR17),'[1]檢查、製造商、認證種類、字號'!$I$2:$I$7525)),"")</f>
        <v/>
      </c>
      <c r="AY17" s="57" t="s">
        <v>28</v>
      </c>
      <c r="AZ17" s="58" t="s">
        <v>28</v>
      </c>
      <c r="BA17" s="530"/>
      <c r="BB17" s="522"/>
      <c r="BC17" s="40" t="s">
        <v>41</v>
      </c>
      <c r="BD17" s="52" t="str">
        <f>IFERROR(IF(LOOKUP(1,0/('[1]檢查、製造商、認證種類、字號'!$B$2:$B$7525&amp;'[1]檢查、製造商、認證種類、字號'!$E$2:$E$7525=BF17&amp;BE17),'[1]檢查、製造商、認證種類、字號'!$C$2:$C$7525)=0,"",LOOKUP(1,0/('[1]檢查、製造商、認證種類、字號'!$B$2:$B$7525&amp;'[1]檢查、製造商、認證種類、字號'!$E$2:$E$7525=BF17&amp;BE17),'[1]檢查、製造商、認證種類、字號'!$C$2:$C$7525)),"")</f>
        <v/>
      </c>
      <c r="BE17" s="60" t="str">
        <f>IFERROR(IF(IFERROR(VLOOKUP(BF17&amp;LEFT($G$3,2),'[1]檢查、製造商、認證種類、字號'!$Q$2:$R$242,2,FALSE),"")="",VLOOKUP(BF17,'[1]檢查、製造商、認證種類、字號'!$B$2:$E$7525,4,FALSE),VLOOKUP(BF17&amp;LEFT($G$3,2),'[1]檢查、製造商、認證種類、字號'!$Q$2:$R$242,2,FALSE)),"")</f>
        <v>現購王哥</v>
      </c>
      <c r="BF17" s="140" t="s">
        <v>105</v>
      </c>
      <c r="BG17" s="146"/>
      <c r="BH17" s="40">
        <v>1</v>
      </c>
      <c r="BI17" s="48" t="str">
        <f>IFERROR(IF(LOOKUP(1,0/('[1]檢查、製造商、認證種類、字號'!$B$2:$B$7525&amp;'[1]檢查、製造商、認證種類、字號'!$E$2:$E$7525=BF17&amp;BE17),'[1]檢查、製造商、認證種類、字號'!$F$2:$F$7525)=0,"",LOOKUP(1,0/('[1]檢查、製造商、認證種類、字號'!$B$2:$B$7525&amp;'[1]檢查、製造商、認證種類、字號'!$E$2:$E$7525=BF17&amp;BE17),'[1]檢查、製造商、認證種類、字號'!$F$2:$F$7525)),"")</f>
        <v>KG</v>
      </c>
      <c r="BJ17" s="52" t="str">
        <f>IFERROR(IF(LOOKUP(1,0/('[1]檢查、製造商、認證種類、字號'!$B$2:$B$7525&amp;'[1]檢查、製造商、認證種類、字號'!$E$2:$E$7525=BF17&amp;BE17),'[1]檢查、製造商、認證種類、字號'!$H$2:$H$7525)=0,"",LOOKUP(1,0/('[1]檢查、製造商、認證種類、字號'!$B$2:$B$7525&amp;'[1]檢查、製造商、認證種類、字號'!$E$2:$E$7525=BF17&amp;BE17),'[1]檢查、製造商、認證種類、字號'!$H$2:$H$7525)),"")</f>
        <v/>
      </c>
      <c r="BK17" s="59" t="str">
        <f>IFERROR(IF(LOOKUP(1,0/('[1]檢查、製造商、認證種類、字號'!$B$2:$B$7525&amp;'[1]檢查、製造商、認證種類、字號'!$E$2:$E$7525=BF17&amp;BE17),'[1]檢查、製造商、認證種類、字號'!$I$2:$I$7525)=0,"",LOOKUP(1,0/('[1]檢查、製造商、認證種類、字號'!$B$2:$B$7525&amp;'[1]檢查、製造商、認證種類、字號'!$E$2:$E$7525=BF17&amp;BE17),'[1]檢查、製造商、認證種類、字號'!$I$2:$I$7525)),"")</f>
        <v/>
      </c>
      <c r="BL17" s="57" t="s">
        <v>28</v>
      </c>
      <c r="BM17" s="58" t="s">
        <v>106</v>
      </c>
      <c r="BN17" s="520"/>
      <c r="BO17" s="522"/>
      <c r="BP17" s="40" t="s">
        <v>41</v>
      </c>
      <c r="BQ17" s="52" t="str">
        <f>IFERROR(IF(LOOKUP(1,0/('[1]檢查、製造商、認證種類、字號'!$B$2:$B$7525&amp;'[1]檢查、製造商、認證種類、字號'!$E$2:$E$7525=BS17&amp;BR17),'[1]檢查、製造商、認證種類、字號'!$C$2:$C$7525)=0,"",LOOKUP(1,0/('[1]檢查、製造商、認證種類、字號'!$B$2:$B$7525&amp;'[1]檢查、製造商、認證種類、字號'!$E$2:$E$7525=BS17&amp;BR17),'[1]檢查、製造商、認證種類、字號'!$C$2:$C$7525)),"")</f>
        <v/>
      </c>
      <c r="BR17" s="60" t="str">
        <f>IFERROR(IF(IFERROR(VLOOKUP(BS17&amp;LEFT($G$3,2),'[1]檢查、製造商、認證種類、字號'!$P$1:$Q$2,2,FALSE),"")="",VLOOKUP(BS17,'[1]檢查、製造商、認證種類、字號'!$B$2:$E$7525,4,FALSE),VLOOKUP(BS17&amp;LEFT($G$3,2),'[1]檢查、製造商、認證種類、字號'!$P$1:$Q$2,2,FALSE)),"")</f>
        <v/>
      </c>
      <c r="BS17" s="140"/>
      <c r="BT17" s="146"/>
      <c r="BU17" s="40"/>
      <c r="BV17" s="48" t="str">
        <f>IFERROR(IF(LOOKUP(1,0/('[1]檢查、製造商、認證種類、字號'!$B$2:$B$7525&amp;'[1]檢查、製造商、認證種類、字號'!$E$2:$E$7525=BS17&amp;BR17),'[1]檢查、製造商、認證種類、字號'!$F$2:$F$7525)=0,"",LOOKUP(1,0/('[1]檢查、製造商、認證種類、字號'!$B$2:$B$7525&amp;'[1]檢查、製造商、認證種類、字號'!$E$2:$E$7525=BS17&amp;BR17),'[1]檢查、製造商、認證種類、字號'!$F$2:$F$7525)),"")</f>
        <v/>
      </c>
      <c r="BW17" s="61"/>
      <c r="BX17" s="40" t="str">
        <f t="shared" si="0"/>
        <v/>
      </c>
      <c r="BY17" s="52" t="str">
        <f>IFERROR(IF(LOOKUP(1,0/('[1]檢查、製造商、認證種類、字號'!$B$2:$B$7525&amp;'[1]檢查、製造商、認證種類、字號'!$E$2:$E$7525=BS17&amp;BR17),'[1]檢查、製造商、認證種類、字號'!$H$2:$H$7525)=0,"",LOOKUP(1,0/('[1]檢查、製造商、認證種類、字號'!$B$2:$B$7525&amp;'[1]檢查、製造商、認證種類、字號'!$E$2:$E$7525=BS17&amp;BR17),'[1]檢查、製造商、認證種類、字號'!$H$2:$H$7525)),"")</f>
        <v/>
      </c>
      <c r="BZ17" s="59" t="str">
        <f>IFERROR(IF(LOOKUP(1,0/('[1]檢查、製造商、認證種類、字號'!$B$2:$B$7525&amp;'[1]檢查、製造商、認證種類、字號'!$E$2:$E$7525=BS17&amp;BR17),'[1]檢查、製造商、認證種類、字號'!$I$2:$I$7525)=0,"",LOOKUP(1,0/('[1]檢查、製造商、認證種類、字號'!$B$2:$B$7525&amp;'[1]檢查、製造商、認證種類、字號'!$E$2:$E$7525=BS17&amp;BR17),'[1]檢查、製造商、認證種類、字號'!$I$2:$I$7525)),"")</f>
        <v/>
      </c>
      <c r="CA17" s="57" t="s">
        <v>28</v>
      </c>
      <c r="CB17" s="58" t="s">
        <v>28</v>
      </c>
      <c r="CC17" s="152" t="s">
        <v>30</v>
      </c>
      <c r="CD17" s="152" t="str">
        <f>IFERROR(IF(LOOKUP(1,0/('[1]檢查、製造商、認證種類、字號'!$B$2:$B$7123&amp;'[1]檢查、製造商、認證種類、字號'!$E$2:$E$7123=CF17&amp;CE17),'[1]檢查、製造商、認證種類、字號'!$C$2:$C$7123)=0,"",LOOKUP(1,0/('[1]檢查、製造商、認證種類、字號'!$B$2:$B$7123&amp;'[1]檢查、製造商、認證種類、字號'!$E$2:$E$7123=CF17&amp;CE17),'[1]檢查、製造商、認證種類、字號'!$C$2:$C$7123)),"")</f>
        <v>金蘭食品股份有限公司</v>
      </c>
      <c r="CE17" s="152" t="str">
        <f>IFERROR(IF(IFERROR(VLOOKUP(CF17&amp;LEFT($G$3,2),'[1]檢查、製造商、認證種類、字號'!$Q$2:$R$87,2,FALSE),"")="",VLOOKUP(CF17,'[1]檢查、製造商、認證種類、字號'!$B$2:$G$7123,4,FALSE),VLOOKUP(CF17&amp;LEFT($G$3,2),'[1]檢查、製造商、認證種類、字號'!$Q$2:$R$198,2,FALSE)),"")</f>
        <v>羿淳</v>
      </c>
      <c r="CF17" s="65" t="s">
        <v>107</v>
      </c>
      <c r="CG17" s="65"/>
      <c r="CH17" s="66" t="str">
        <f>IFERROR(IF(LOOKUP(1,0/('[1]檢查、製造商、認證種類、字號'!$B$2:$B$7123&amp;'[1]檢查、製造商、認證種類、字號'!$E$2:$E$7123=CF17&amp;CE17),'[1]檢查、製造商、認證種類、字號'!$F$2:$F$7123)=0,"",LOOKUP(1,0/('[1]檢查、製造商、認證種類、字號'!$B$2:$B$7123&amp;'[1]檢查、製造商、認證種類、字號'!$E$2:$E$7123=CF17&amp;CE17),'[1]檢查、製造商、認證種類、字號'!$F$2:$F$7123)),"")</f>
        <v>桶</v>
      </c>
      <c r="CI17" s="153"/>
      <c r="CJ17" s="154" t="str">
        <f t="shared" si="2"/>
        <v/>
      </c>
      <c r="CK17" s="52" t="str">
        <f>IFERROR(IF(LOOKUP(1,0/('[1]檢查、製造商、認證種類、字號'!$B$2:$B$7123&amp;'[1]檢查、製造商、認證種類、字號'!$E$2:$E$7123=CF17&amp;CE17),'[1]檢查、製造商、認證種類、字號'!$H$2:$H$7123)=0,"",LOOKUP(1,0/('[1]檢查、製造商、認證種類、字號'!$B$2:$B$7123&amp;'[1]檢查、製造商、認證種類、字號'!$E$2:$E$7123=CF17&amp;CE17),'[1]檢查、製造商、認證種類、字號'!$H$2:$H$7123)),"")</f>
        <v/>
      </c>
      <c r="CL17" s="59" t="str">
        <f>IFERROR(IF(LOOKUP(1,0/('[1]檢查、製造商、認證種類、字號'!$B$2:$B$7123&amp;'[1]檢查、製造商、認證種類、字號'!$E$2:$E$7123=CF17&amp;CE17),'[1]檢查、製造商、認證種類、字號'!$I$2:$I$7123)=0,"",LOOKUP(1,0/('[1]檢查、製造商、認證種類、字號'!$B$2:$B$7123&amp;'[1]檢查、製造商、認證種類、字號'!$E$2:$E$7123=CF17&amp;CE17),'[1]檢查、製造商、認證種類、字號'!$I$2:$I$7123)),"")</f>
        <v/>
      </c>
      <c r="CM17" s="57"/>
      <c r="CN17" s="58"/>
    </row>
    <row r="18" spans="1:92" s="32" customFormat="1" ht="24.75">
      <c r="A18" s="541"/>
      <c r="B18" s="522"/>
      <c r="C18" s="40" t="s">
        <v>41</v>
      </c>
      <c r="D18" s="52" t="str">
        <f>IFERROR(IF(LOOKUP(1,0/('[1]檢查、製造商、認證種類、字號'!$B$2:$B$7525&amp;'[1]檢查、製造商、認證種類、字號'!$E$2:$E$7525=F18&amp;E18),'[1]檢查、製造商、認證種類、字號'!$C$2:$C$7525)=0,"",LOOKUP(1,0/('[1]檢查、製造商、認證種類、字號'!$B$2:$B$7525&amp;'[1]檢查、製造商、認證種類、字號'!$E$2:$E$7525=F18&amp;E18),'[1]檢查、製造商、認證種類、字號'!$C$2:$C$7525)),"")</f>
        <v/>
      </c>
      <c r="E18" s="53" t="s">
        <v>108</v>
      </c>
      <c r="F18" s="138" t="s">
        <v>109</v>
      </c>
      <c r="G18" s="144"/>
      <c r="H18" s="156">
        <v>2.5</v>
      </c>
      <c r="I18" s="48" t="str">
        <f>IFERROR(IF(LOOKUP(1,0/('[1]檢查、製造商、認證種類、字號'!$B$2:$B$7525&amp;'[1]檢查、製造商、認證種類、字號'!$E$2:$E$7525=F18&amp;E18),'[1]檢查、製造商、認證種類、字號'!$F$2:$F$7525)=0,"",LOOKUP(1,0/('[1]檢查、製造商、認證種類、字號'!$B$2:$B$7525&amp;'[1]檢查、製造商、認證種類、字號'!$E$2:$E$7525=F18&amp;E18),'[1]檢查、製造商、認證種類、字號'!$F$2:$F$7525)),"")</f>
        <v>KG</v>
      </c>
      <c r="J18" s="52" t="str">
        <f>IFERROR(IF(LOOKUP(1,0/('[1]檢查、製造商、認證種類、字號'!$B$2:$B$7525&amp;'[1]檢查、製造商、認證種類、字號'!$E$2:$E$7525=F18&amp;E18),'[1]檢查、製造商、認證種類、字號'!$H$2:$H$7525)=0,"",LOOKUP(1,0/('[1]檢查、製造商、認證種類、字號'!$B$2:$B$7525&amp;'[1]檢查、製造商、認證種類、字號'!$E$2:$E$7525=F18&amp;E18),'[1]檢查、製造商、認證種類、字號'!$H$2:$H$7525)),"")</f>
        <v/>
      </c>
      <c r="K18" s="52" t="str">
        <f>IFERROR(IF(LOOKUP(1,0/('[1]檢查、製造商、認證種類、字號'!$B$2:$B$7525&amp;'[1]檢查、製造商、認證種類、字號'!$E$2:$E$7525=F18&amp;E18),'[1]檢查、製造商、認證種類、字號'!$I$2:$I$7525)=0,"",LOOKUP(1,0/('[1]檢查、製造商、認證種類、字號'!$B$2:$B$7525&amp;'[1]檢查、製造商、認證種類、字號'!$E$2:$E$7525=F18&amp;E18),'[1]檢查、製造商、認證種類、字號'!$I$2:$I$7525)),"")</f>
        <v/>
      </c>
      <c r="L18" s="57" t="s">
        <v>28</v>
      </c>
      <c r="M18" s="58" t="s">
        <v>28</v>
      </c>
      <c r="N18" s="527"/>
      <c r="O18" s="522"/>
      <c r="P18" s="40" t="s">
        <v>41</v>
      </c>
      <c r="Q18" s="52" t="str">
        <f>IFERROR(IF(LOOKUP(1,0/('[1]檢查、製造商、認證種類、字號'!$B$2:$B$7525&amp;'[1]檢查、製造商、認證種類、字號'!$E$2:$E$7525=S18&amp;R18),'[1]檢查、製造商、認證種類、字號'!$C$2:$C$7525)=0,"",LOOKUP(1,0/('[1]檢查、製造商、認證種類、字號'!$B$2:$B$7525&amp;'[1]檢查、製造商、認證種類、字號'!$E$2:$E$7525=S18&amp;R18),'[1]檢查、製造商、認證種類、字號'!$C$2:$C$7525)),"")</f>
        <v/>
      </c>
      <c r="R18" s="60" t="str">
        <f>IFERROR(IF(IFERROR(VLOOKUP(S18&amp;LEFT($G$3,2),'[1]檢查、製造商、認證種類、字號'!$Q$2:$R$242,2,FALSE),"")="",VLOOKUP(S18,'[1]檢查、製造商、認證種類、字號'!$B$2:$E$7525,4,FALSE),VLOOKUP(S18&amp;LEFT($G$3,2),'[1]檢查、製造商、認證種類、字號'!$Q$2:$R$242,2,FALSE)),"")</f>
        <v>萬生科技</v>
      </c>
      <c r="S18" s="138" t="s">
        <v>110</v>
      </c>
      <c r="T18" s="144"/>
      <c r="U18" s="96">
        <v>1</v>
      </c>
      <c r="V18" s="48" t="str">
        <f>IFERROR(IF(LOOKUP(1,0/('[1]檢查、製造商、認證種類、字號'!$B$2:$B$7525&amp;'[1]檢查、製造商、認證種類、字號'!$E$2:$E$7525=S18&amp;R18),'[1]檢查、製造商、認證種類、字號'!$F$2:$F$7525)=0,"",LOOKUP(1,0/('[1]檢查、製造商、認證種類、字號'!$B$2:$B$7525&amp;'[1]檢查、製造商、認證種類、字號'!$E$2:$E$7525=S18&amp;R18),'[1]檢查、製造商、認證種類、字號'!$F$2:$F$7525)),"")</f>
        <v>包</v>
      </c>
      <c r="W18" s="52" t="str">
        <f>IFERROR(IF(LOOKUP(1,0/('[1]檢查、製造商、認證種類、字號'!$B$2:$B$7525&amp;'[1]檢查、製造商、認證種類、字號'!$E$2:$E$7525=S18&amp;R18),'[1]檢查、製造商、認證種類、字號'!$H$2:$H$7525)=0,"",LOOKUP(1,0/('[1]檢查、製造商、認證種類、字號'!$B$2:$B$7525&amp;'[1]檢查、製造商、認證種類、字號'!$E$2:$E$7525=S18&amp;R18),'[1]檢查、製造商、認證種類、字號'!$H$2:$H$7525)),"")</f>
        <v/>
      </c>
      <c r="X18" s="59" t="str">
        <f>IFERROR(IF(LOOKUP(1,0/('[1]檢查、製造商、認證種類、字號'!$B$2:$B$7525&amp;'[1]檢查、製造商、認證種類、字號'!$E$2:$E$7525=S18&amp;R18),'[1]檢查、製造商、認證種類、字號'!$I$2:$I$7525)=0,"",LOOKUP(1,0/('[1]檢查、製造商、認證種類、字號'!$B$2:$B$7525&amp;'[1]檢查、製造商、認證種類、字號'!$E$2:$E$7525=S18&amp;R18),'[1]檢查、製造商、認證種類、字號'!$I$2:$I$7525)),"")</f>
        <v/>
      </c>
      <c r="Y18" s="57" t="s">
        <v>28</v>
      </c>
      <c r="Z18" s="157" t="s">
        <v>111</v>
      </c>
      <c r="AA18" s="527"/>
      <c r="AB18" s="522"/>
      <c r="AC18" s="40" t="s">
        <v>41</v>
      </c>
      <c r="AD18" s="52" t="str">
        <f>IFERROR(IF(LOOKUP(1,0/('[1]檢查、製造商、認證種類、字號'!$B$2:$B$7525&amp;'[1]檢查、製造商、認證種類、字號'!$E$2:$E$7525=AF18&amp;AE18),'[1]檢查、製造商、認證種類、字號'!$C$2:$C$7525)=0,"",LOOKUP(1,0/('[1]檢查、製造商、認證種類、字號'!$B$2:$B$7525&amp;'[1]檢查、製造商、認證種類、字號'!$E$2:$E$7525=AF18&amp;AE18),'[1]檢查、製造商、認證種類、字號'!$C$2:$C$7525)),"")</f>
        <v>定翔</v>
      </c>
      <c r="AE18" s="60" t="str">
        <f>IFERROR(IF(IFERROR(VLOOKUP(AF18&amp;LEFT($G$3,2),'[1]檢查、製造商、認證種類、字號'!$Q$2:$R$242,2,FALSE),"")="",VLOOKUP(AF18,'[1]檢查、製造商、認證種類、字號'!$B$2:$E$7525,4,FALSE),VLOOKUP(AF18&amp;LEFT($G$3,2),'[1]檢查、製造商、認證種類、字號'!$Q$2:$R$242,2,FALSE)),"")</f>
        <v>定翔</v>
      </c>
      <c r="AF18" s="150" t="s">
        <v>112</v>
      </c>
      <c r="AG18" s="55"/>
      <c r="AH18" s="158">
        <v>0.6</v>
      </c>
      <c r="AI18" s="48" t="str">
        <f>IFERROR(IF(LOOKUP(1,0/('[1]檢查、製造商、認證種類、字號'!$B$2:$B$7525&amp;'[1]檢查、製造商、認證種類、字號'!$E$2:$E$7525=AF18&amp;AE18),'[1]檢查、製造商、認證種類、字號'!$F$2:$F$7525)=0,"",LOOKUP(1,0/('[1]檢查、製造商、認證種類、字號'!$B$2:$B$7525&amp;'[1]檢查、製造商、認證種類、字號'!$E$2:$E$7525=AF18&amp;AE18),'[1]檢查、製造商、認證種類、字號'!$F$2:$F$7525)),"")</f>
        <v>KG</v>
      </c>
      <c r="AJ18" s="52" t="str">
        <f>IFERROR(IF(LOOKUP(1,0/('[1]檢查、製造商、認證種類、字號'!$B$2:$B$7525&amp;'[1]檢查、製造商、認證種類、字號'!$E$2:$E$7525=AF18&amp;AE18),'[1]檢查、製造商、認證種類、字號'!$H$2:$H$7525)=0,"",LOOKUP(1,0/('[1]檢查、製造商、認證種類、字號'!$B$2:$B$7525&amp;'[1]檢查、製造商、認證種類、字號'!$E$2:$E$7525=AF18&amp;AE18),'[1]檢查、製造商、認證種類、字號'!$H$2:$H$7525)),"")</f>
        <v/>
      </c>
      <c r="AK18" s="59" t="str">
        <f>IFERROR(IF(LOOKUP(1,0/('[1]檢查、製造商、認證種類、字號'!$B$2:$B$7525&amp;'[1]檢查、製造商、認證種類、字號'!$E$2:$E$7525=AF18&amp;AE18),'[1]檢查、製造商、認證種類、字號'!$I$2:$I$7525)=0,"",LOOKUP(1,0/('[1]檢查、製造商、認證種類、字號'!$B$2:$B$7525&amp;'[1]檢查、製造商、認證種類、字號'!$E$2:$E$7525=AF18&amp;AE18),'[1]檢查、製造商、認證種類、字號'!$I$2:$I$7525)),"")</f>
        <v/>
      </c>
      <c r="AL18" s="57" t="s">
        <v>28</v>
      </c>
      <c r="AM18" s="58" t="s">
        <v>28</v>
      </c>
      <c r="AN18" s="530"/>
      <c r="AO18" s="522"/>
      <c r="AP18" s="40" t="s">
        <v>41</v>
      </c>
      <c r="AQ18" s="52" t="str">
        <f>IFERROR(IF(LOOKUP(1,0/('[1]檢查、製造商、認證種類、字號'!$B$2:$B$7525&amp;'[1]檢查、製造商、認證種類、字號'!$E$2:$E$7525=AS18&amp;AR18),'[1]檢查、製造商、認證種類、字號'!$C$2:$C$7525)=0,"",LOOKUP(1,0/('[1]檢查、製造商、認證種類、字號'!$B$2:$B$7525&amp;'[1]檢查、製造商、認證種類、字號'!$E$2:$E$7525=AS18&amp;AR18),'[1]檢查、製造商、認證種類、字號'!$C$2:$C$7525)),"")</f>
        <v>津悅食品有限公司</v>
      </c>
      <c r="AR18" s="60" t="str">
        <f>IFERROR(IF(IFERROR(VLOOKUP(AS18&amp;LEFT($G$3,2),'[1]檢查、製造商、認證種類、字號'!$Q$2:$R$242,2,FALSE),"")="",VLOOKUP(AS18,'[1]檢查、製造商、認證種類、字號'!$B$2:$E$7525,4,FALSE),VLOOKUP(AS18&amp;LEFT($G$3,2),'[1]檢查、製造商、認證種類、字號'!$Q$2:$R$242,2,FALSE)),"")</f>
        <v>津悅</v>
      </c>
      <c r="AS18" s="140" t="s">
        <v>113</v>
      </c>
      <c r="AT18" s="40"/>
      <c r="AU18" s="40">
        <v>1</v>
      </c>
      <c r="AV18" s="48" t="str">
        <f>IFERROR(IF(LOOKUP(1,0/('[1]檢查、製造商、認證種類、字號'!$B$2:$B$7525&amp;'[1]檢查、製造商、認證種類、字號'!$E$2:$E$7525=AS18&amp;AR18),'[1]檢查、製造商、認證種類、字號'!$F$2:$F$7525)=0,"",LOOKUP(1,0/('[1]檢查、製造商、認證種類、字號'!$B$2:$B$7525&amp;'[1]檢查、製造商、認證種類、字號'!$E$2:$E$7525=AS18&amp;AR18),'[1]檢查、製造商、認證種類、字號'!$F$2:$F$7525)),"")</f>
        <v>KG</v>
      </c>
      <c r="AW18" s="52" t="str">
        <f>IFERROR(IF(LOOKUP(1,0/('[1]檢查、製造商、認證種類、字號'!$B$2:$B$7525&amp;'[1]檢查、製造商、認證種類、字號'!$E$2:$E$7525=AS18&amp;AR18),'[1]檢查、製造商、認證種類、字號'!$H$2:$H$7525)=0,"",LOOKUP(1,0/('[1]檢查、製造商、認證種類、字號'!$B$2:$B$7525&amp;'[1]檢查、製造商、認證種類、字號'!$E$2:$E$7525=AS18&amp;AR18),'[1]檢查、製造商、認證種類、字號'!$H$2:$H$7525)),"")</f>
        <v/>
      </c>
      <c r="AX18" s="59" t="str">
        <f>IFERROR(IF(LOOKUP(1,0/('[1]檢查、製造商、認證種類、字號'!$B$2:$B$7525&amp;'[1]檢查、製造商、認證種類、字號'!$E$2:$E$7525=AS18&amp;AR18),'[1]檢查、製造商、認證種類、字號'!$I$2:$I$7525)=0,"",LOOKUP(1,0/('[1]檢查、製造商、認證種類、字號'!$B$2:$B$7525&amp;'[1]檢查、製造商、認證種類、字號'!$E$2:$E$7525=AS18&amp;AR18),'[1]檢查、製造商、認證種類、字號'!$I$2:$I$7525)),"")</f>
        <v/>
      </c>
      <c r="AY18" s="57" t="s">
        <v>28</v>
      </c>
      <c r="AZ18" s="58" t="s">
        <v>28</v>
      </c>
      <c r="BA18" s="530"/>
      <c r="BB18" s="522"/>
      <c r="BC18" s="40" t="s">
        <v>41</v>
      </c>
      <c r="BD18" s="52" t="str">
        <f>IFERROR(IF(LOOKUP(1,0/('[1]檢查、製造商、認證種類、字號'!$B$2:$B$7525&amp;'[1]檢查、製造商、認證種類、字號'!$E$2:$E$7525=BF18&amp;BE18),'[1]檢查、製造商、認證種類、字號'!$C$2:$C$7525)=0,"",LOOKUP(1,0/('[1]檢查、製造商、認證種類、字號'!$B$2:$B$7525&amp;'[1]檢查、製造商、認證種類、字號'!$E$2:$E$7525=BF18&amp;BE18),'[1]檢查、製造商、認證種類、字號'!$C$2:$C$7525)),"")</f>
        <v/>
      </c>
      <c r="BE18" s="53" t="s">
        <v>114</v>
      </c>
      <c r="BF18" s="140" t="s">
        <v>115</v>
      </c>
      <c r="BG18" s="146"/>
      <c r="BH18" s="40">
        <v>0.5</v>
      </c>
      <c r="BI18" s="48" t="str">
        <f>IFERROR(IF(LOOKUP(1,0/('[1]檢查、製造商、認證種類、字號'!$B$2:$B$7525&amp;'[1]檢查、製造商、認證種類、字號'!$E$2:$E$7525=BF18&amp;BE18),'[1]檢查、製造商、認證種類、字號'!$F$2:$F$7525)=0,"",LOOKUP(1,0/('[1]檢查、製造商、認證種類、字號'!$B$2:$B$7525&amp;'[1]檢查、製造商、認證種類、字號'!$E$2:$E$7525=BF18&amp;BE18),'[1]檢查、製造商、認證種類、字號'!$F$2:$F$7525)),"")</f>
        <v>KG</v>
      </c>
      <c r="BJ18" s="52" t="str">
        <f>IFERROR(IF(LOOKUP(1,0/('[1]檢查、製造商、認證種類、字號'!$B$2:$B$7525&amp;'[1]檢查、製造商、認證種類、字號'!$E$2:$E$7525=BF18&amp;BE18),'[1]檢查、製造商、認證種類、字號'!$H$2:$H$7525)=0,"",LOOKUP(1,0/('[1]檢查、製造商、認證種類、字號'!$B$2:$B$7525&amp;'[1]檢查、製造商、認證種類、字號'!$E$2:$E$7525=BF18&amp;BE18),'[1]檢查、製造商、認證種類、字號'!$H$2:$H$7525)),"")</f>
        <v/>
      </c>
      <c r="BK18" s="59" t="str">
        <f>IFERROR(IF(LOOKUP(1,0/('[1]檢查、製造商、認證種類、字號'!$B$2:$B$7525&amp;'[1]檢查、製造商、認證種類、字號'!$E$2:$E$7525=BF18&amp;BE18),'[1]檢查、製造商、認證種類、字號'!$I$2:$I$7525)=0,"",LOOKUP(1,0/('[1]檢查、製造商、認證種類、字號'!$B$2:$B$7525&amp;'[1]檢查、製造商、認證種類、字號'!$E$2:$E$7525=BF18&amp;BE18),'[1]檢查、製造商、認證種類、字號'!$I$2:$I$7525)),"")</f>
        <v/>
      </c>
      <c r="BL18" s="57" t="s">
        <v>28</v>
      </c>
      <c r="BM18" s="58" t="s">
        <v>28</v>
      </c>
      <c r="BN18" s="520"/>
      <c r="BO18" s="522"/>
      <c r="BP18" s="40" t="s">
        <v>41</v>
      </c>
      <c r="BQ18" s="52" t="str">
        <f>IFERROR(IF(LOOKUP(1,0/('[1]檢查、製造商、認證種類、字號'!$B$2:$B$7525&amp;'[1]檢查、製造商、認證種類、字號'!$E$2:$E$7525=BS18&amp;BR18),'[1]檢查、製造商、認證種類、字號'!$C$2:$C$7525)=0,"",LOOKUP(1,0/('[1]檢查、製造商、認證種類、字號'!$B$2:$B$7525&amp;'[1]檢查、製造商、認證種類、字號'!$E$2:$E$7525=BS18&amp;BR18),'[1]檢查、製造商、認證種類、字號'!$C$2:$C$7525)),"")</f>
        <v/>
      </c>
      <c r="BR18" s="60" t="str">
        <f>IFERROR(IF(IFERROR(VLOOKUP(BS18&amp;LEFT($G$3,2),'[1]檢查、製造商、認證種類、字號'!$P$1:$Q$2,2,FALSE),"")="",VLOOKUP(BS18,'[1]檢查、製造商、認證種類、字號'!$B$2:$E$7525,4,FALSE),VLOOKUP(BS18&amp;LEFT($G$3,2),'[1]檢查、製造商、認證種類、字號'!$P$1:$Q$2,2,FALSE)),"")</f>
        <v/>
      </c>
      <c r="BS18" s="140"/>
      <c r="BT18" s="146"/>
      <c r="BU18" s="40"/>
      <c r="BV18" s="48" t="str">
        <f>IFERROR(IF(LOOKUP(1,0/('[1]檢查、製造商、認證種類、字號'!$B$2:$B$7525&amp;'[1]檢查、製造商、認證種類、字號'!$E$2:$E$7525=BS18&amp;BR18),'[1]檢查、製造商、認證種類、字號'!$F$2:$F$7525)=0,"",LOOKUP(1,0/('[1]檢查、製造商、認證種類、字號'!$B$2:$B$7525&amp;'[1]檢查、製造商、認證種類、字號'!$E$2:$E$7525=BS18&amp;BR18),'[1]檢查、製造商、認證種類、字號'!$F$2:$F$7525)),"")</f>
        <v/>
      </c>
      <c r="BW18" s="61"/>
      <c r="BX18" s="40" t="str">
        <f t="shared" si="0"/>
        <v/>
      </c>
      <c r="BY18" s="52" t="str">
        <f>IFERROR(IF(LOOKUP(1,0/('[1]檢查、製造商、認證種類、字號'!$B$2:$B$7525&amp;'[1]檢查、製造商、認證種類、字號'!$E$2:$E$7525=BS18&amp;BR18),'[1]檢查、製造商、認證種類、字號'!$H$2:$H$7525)=0,"",LOOKUP(1,0/('[1]檢查、製造商、認證種類、字號'!$B$2:$B$7525&amp;'[1]檢查、製造商、認證種類、字號'!$E$2:$E$7525=BS18&amp;BR18),'[1]檢查、製造商、認證種類、字號'!$H$2:$H$7525)),"")</f>
        <v/>
      </c>
      <c r="BZ18" s="59" t="str">
        <f>IFERROR(IF(LOOKUP(1,0/('[1]檢查、製造商、認證種類、字號'!$B$2:$B$7525&amp;'[1]檢查、製造商、認證種類、字號'!$E$2:$E$7525=BS18&amp;BR18),'[1]檢查、製造商、認證種類、字號'!$I$2:$I$7525)=0,"",LOOKUP(1,0/('[1]檢查、製造商、認證種類、字號'!$B$2:$B$7525&amp;'[1]檢查、製造商、認證種類、字號'!$E$2:$E$7525=BS18&amp;BR18),'[1]檢查、製造商、認證種類、字號'!$I$2:$I$7525)),"")</f>
        <v/>
      </c>
      <c r="CA18" s="57" t="s">
        <v>28</v>
      </c>
      <c r="CB18" s="58" t="s">
        <v>28</v>
      </c>
      <c r="CC18" s="152" t="s">
        <v>30</v>
      </c>
      <c r="CD18" s="152" t="str">
        <f>IFERROR(IF(LOOKUP(1,0/('[1]檢查、製造商、認證種類、字號'!$B$2:$B$7123&amp;'[1]檢查、製造商、認證種類、字號'!$E$2:$E$7123=CF18&amp;CE18),'[1]檢查、製造商、認證種類、字號'!$C$2:$C$7123)=0,"",LOOKUP(1,0/('[1]檢查、製造商、認證種類、字號'!$B$2:$B$7123&amp;'[1]檢查、製造商、認證種類、字號'!$E$2:$E$7123=CF18&amp;CE18),'[1]檢查、製造商、認證種類、字號'!$C$2:$C$7123)),"")</f>
        <v>台鹽</v>
      </c>
      <c r="CE18" s="152" t="str">
        <f>IFERROR(IF(IFERROR(VLOOKUP(CF18&amp;LEFT($G$3,2),'[1]檢查、製造商、認證種類、字號'!$Q$2:$R$87,2,FALSE),"")="",VLOOKUP(CF18,'[1]檢查、製造商、認證種類、字號'!$B$2:$G$7123,4,FALSE),VLOOKUP(CF18&amp;LEFT($G$3,2),'[1]檢查、製造商、認證種類、字號'!$Q$2:$R$198,2,FALSE)),"")</f>
        <v>日陞</v>
      </c>
      <c r="CF18" s="65" t="s">
        <v>116</v>
      </c>
      <c r="CG18" s="65"/>
      <c r="CH18" s="66" t="str">
        <f>IFERROR(IF(LOOKUP(1,0/('[1]檢查、製造商、認證種類、字號'!$B$2:$B$7123&amp;'[1]檢查、製造商、認證種類、字號'!$E$2:$E$7123=CF18&amp;CE18),'[1]檢查、製造商、認證種類、字號'!$F$2:$F$7123)=0,"",LOOKUP(1,0/('[1]檢查、製造商、認證種類、字號'!$B$2:$B$7123&amp;'[1]檢查、製造商、認證種類、字號'!$E$2:$E$7123=CF18&amp;CE18),'[1]檢查、製造商、認證種類、字號'!$F$2:$F$7123)),"")</f>
        <v>包</v>
      </c>
      <c r="CI18" s="153"/>
      <c r="CJ18" s="154" t="str">
        <f t="shared" si="2"/>
        <v/>
      </c>
      <c r="CK18" s="52" t="str">
        <f>IFERROR(IF(LOOKUP(1,0/('[1]檢查、製造商、認證種類、字號'!$B$2:$B$7123&amp;'[1]檢查、製造商、認證種類、字號'!$E$2:$E$7123=CF18&amp;CE18),'[1]檢查、製造商、認證種類、字號'!$H$2:$H$7123)=0,"",LOOKUP(1,0/('[1]檢查、製造商、認證種類、字號'!$B$2:$B$7123&amp;'[1]檢查、製造商、認證種類、字號'!$E$2:$E$7123=CF18&amp;CE18),'[1]檢查、製造商、認證種類、字號'!$H$2:$H$7123)),"")</f>
        <v/>
      </c>
      <c r="CL18" s="59" t="str">
        <f>IFERROR(IF(LOOKUP(1,0/('[1]檢查、製造商、認證種類、字號'!$B$2:$B$7123&amp;'[1]檢查、製造商、認證種類、字號'!$E$2:$E$7123=CF18&amp;CE18),'[1]檢查、製造商、認證種類、字號'!$I$2:$I$7123)=0,"",LOOKUP(1,0/('[1]檢查、製造商、認證種類、字號'!$B$2:$B$7123&amp;'[1]檢查、製造商、認證種類、字號'!$E$2:$E$7123=CF18&amp;CE18),'[1]檢查、製造商、認證種類、字號'!$I$2:$I$7123)),"")</f>
        <v/>
      </c>
      <c r="CM18" s="57"/>
      <c r="CN18" s="58"/>
    </row>
    <row r="19" spans="1:92" s="32" customFormat="1" ht="25.5" thickBot="1">
      <c r="A19" s="541"/>
      <c r="B19" s="522"/>
      <c r="C19" s="159"/>
      <c r="D19" s="160"/>
      <c r="E19" s="161"/>
      <c r="F19" s="162" t="s">
        <v>20</v>
      </c>
      <c r="G19" s="162">
        <f>SUM(G9:G18)</f>
        <v>117</v>
      </c>
      <c r="H19" s="163">
        <f>SUM(H9:H18)</f>
        <v>168.5</v>
      </c>
      <c r="I19" s="470" t="e">
        <f>#REF!/H$5</f>
        <v>#REF!</v>
      </c>
      <c r="J19" s="159" t="s">
        <v>28</v>
      </c>
      <c r="K19" s="160" t="s">
        <v>28</v>
      </c>
      <c r="L19" s="164" t="s">
        <v>28</v>
      </c>
      <c r="M19" s="165" t="s">
        <v>28</v>
      </c>
      <c r="N19" s="527"/>
      <c r="O19" s="522"/>
      <c r="P19" s="159"/>
      <c r="Q19" s="160" t="s">
        <v>28</v>
      </c>
      <c r="R19" s="161"/>
      <c r="S19" s="162" t="s">
        <v>20</v>
      </c>
      <c r="T19" s="162">
        <f t="shared" ref="T19" si="7">SUM(T9:T18)</f>
        <v>110</v>
      </c>
      <c r="U19" s="163">
        <f>SUM(U9:U18)</f>
        <v>158.5</v>
      </c>
      <c r="V19" s="469" t="e">
        <f>#REF!/U$5</f>
        <v>#REF!</v>
      </c>
      <c r="W19" s="159" t="s">
        <v>28</v>
      </c>
      <c r="X19" s="166" t="s">
        <v>28</v>
      </c>
      <c r="Y19" s="164" t="s">
        <v>28</v>
      </c>
      <c r="Z19" s="165" t="s">
        <v>28</v>
      </c>
      <c r="AA19" s="527"/>
      <c r="AB19" s="522"/>
      <c r="AC19" s="167"/>
      <c r="AD19" s="160" t="s">
        <v>28</v>
      </c>
      <c r="AE19" s="161"/>
      <c r="AF19" s="162" t="s">
        <v>20</v>
      </c>
      <c r="AG19" s="162">
        <f>SUM(AG9:AG18)</f>
        <v>60</v>
      </c>
      <c r="AH19" s="163">
        <f>SUM(AH9:AH18)</f>
        <v>89.6</v>
      </c>
      <c r="AI19" s="469" t="e">
        <f>#REF!/AH$5</f>
        <v>#REF!</v>
      </c>
      <c r="AJ19" s="159" t="s">
        <v>28</v>
      </c>
      <c r="AK19" s="166" t="s">
        <v>28</v>
      </c>
      <c r="AL19" s="164" t="s">
        <v>28</v>
      </c>
      <c r="AM19" s="165" t="s">
        <v>28</v>
      </c>
      <c r="AN19" s="530"/>
      <c r="AO19" s="522"/>
      <c r="AP19" s="159"/>
      <c r="AQ19" s="160" t="s">
        <v>28</v>
      </c>
      <c r="AR19" s="161"/>
      <c r="AS19" s="162" t="s">
        <v>20</v>
      </c>
      <c r="AT19" s="162">
        <f t="shared" ref="AT19" si="8">SUM(AT9:AT18)</f>
        <v>108</v>
      </c>
      <c r="AU19" s="162">
        <f>SUM(AU9:AU18)</f>
        <v>155</v>
      </c>
      <c r="AV19" s="469" t="e">
        <f>#REF!/AU$5</f>
        <v>#REF!</v>
      </c>
      <c r="AW19" s="159" t="s">
        <v>28</v>
      </c>
      <c r="AX19" s="166" t="s">
        <v>28</v>
      </c>
      <c r="AY19" s="164" t="s">
        <v>28</v>
      </c>
      <c r="AZ19" s="165" t="s">
        <v>28</v>
      </c>
      <c r="BA19" s="530"/>
      <c r="BB19" s="522"/>
      <c r="BC19" s="168"/>
      <c r="BD19" s="160" t="s">
        <v>28</v>
      </c>
      <c r="BE19" s="161"/>
      <c r="BF19" s="162" t="s">
        <v>20</v>
      </c>
      <c r="BG19" s="162">
        <f t="shared" ref="BG19" si="9">SUM(BG9:BG18)</f>
        <v>113</v>
      </c>
      <c r="BH19" s="162">
        <f>SUM(BH9:BH18)</f>
        <v>156.5</v>
      </c>
      <c r="BI19" s="469" t="e">
        <f>#REF!/BH$5</f>
        <v>#REF!</v>
      </c>
      <c r="BJ19" s="159" t="s">
        <v>28</v>
      </c>
      <c r="BK19" s="166" t="s">
        <v>28</v>
      </c>
      <c r="BL19" s="164" t="s">
        <v>28</v>
      </c>
      <c r="BM19" s="165" t="s">
        <v>28</v>
      </c>
      <c r="BN19" s="533"/>
      <c r="BO19" s="523"/>
      <c r="BP19" s="169"/>
      <c r="BQ19" s="170" t="s">
        <v>28</v>
      </c>
      <c r="BR19" s="171"/>
      <c r="BS19" s="163" t="s">
        <v>20</v>
      </c>
      <c r="BT19" s="163">
        <f t="shared" ref="BT19" si="10">SUM(BT9:BT18)</f>
        <v>0</v>
      </c>
      <c r="BU19" s="163">
        <f>SUM(BU9:BU18)</f>
        <v>0</v>
      </c>
      <c r="BV19" s="494">
        <f>BX19/BU$5</f>
        <v>0</v>
      </c>
      <c r="BW19" s="495"/>
      <c r="BX19" s="163">
        <f>SUM(BX9:BX18)</f>
        <v>0</v>
      </c>
      <c r="BY19" s="172" t="s">
        <v>28</v>
      </c>
      <c r="BZ19" s="173" t="s">
        <v>28</v>
      </c>
      <c r="CA19" s="174" t="s">
        <v>28</v>
      </c>
      <c r="CB19" s="175" t="s">
        <v>28</v>
      </c>
      <c r="CC19" s="176" t="s">
        <v>30</v>
      </c>
      <c r="CD19" s="176" t="str">
        <f>IFERROR(IF(LOOKUP(1,0/('[1]檢查、製造商、認證種類、字號'!$B$2:$B$7123&amp;'[1]檢查、製造商、認證種類、字號'!$E$2:$E$7123=CF19&amp;CE19),'[1]檢查、製造商、認證種類、字號'!$C$2:$C$7123)=0,"",LOOKUP(1,0/('[1]檢查、製造商、認證種類、字號'!$B$2:$B$7123&amp;'[1]檢查、製造商、認證種類、字號'!$E$2:$E$7123=CF19&amp;CE19),'[1]檢查、製造商、認證種類、字號'!$C$2:$C$7123)),"")</f>
        <v/>
      </c>
      <c r="CE19" s="176" t="str">
        <f>IFERROR(IF(IFERROR(VLOOKUP(CF19&amp;LEFT($G$3,2),'[1]檢查、製造商、認證種類、字號'!$Q$2:$R$87,2,FALSE),"")="",VLOOKUP(CF19,'[1]檢查、製造商、認證種類、字號'!$B$2:$G$7123,4,FALSE),VLOOKUP(CF19&amp;LEFT($G$3,2),'[1]檢查、製造商、認證種類、字號'!$Q$2:$R$198,2,FALSE)),"")</f>
        <v/>
      </c>
      <c r="CF19" s="176" t="s">
        <v>117</v>
      </c>
      <c r="CG19" s="176"/>
      <c r="CH19" s="177" t="str">
        <f>IFERROR(IF(LOOKUP(1,0/('[1]檢查、製造商、認證種類、字號'!$B$2:$B$7123&amp;'[1]檢查、製造商、認證種類、字號'!$E$2:$E$7123=CF19&amp;CE19),'[1]檢查、製造商、認證種類、字號'!$F$2:$F$7123)=0,"",LOOKUP(1,0/('[1]檢查、製造商、認證種類、字號'!$B$2:$B$7123&amp;'[1]檢查、製造商、認證種類、字號'!$E$2:$E$7123=CF19&amp;CE19),'[1]檢查、製造商、認證種類、字號'!$F$2:$F$7123)),"")</f>
        <v/>
      </c>
      <c r="CI19" s="178"/>
      <c r="CJ19" s="179" t="str">
        <f t="shared" si="2"/>
        <v/>
      </c>
      <c r="CK19" s="180" t="str">
        <f>IFERROR(IF(LOOKUP(1,0/('[1]檢查、製造商、認證種類、字號'!$B$2:$B$7123&amp;'[1]檢查、製造商、認證種類、字號'!$E$2:$E$7123=CF19&amp;CE19),'[1]檢查、製造商、認證種類、字號'!$H$2:$H$7123)=0,"",LOOKUP(1,0/('[1]檢查、製造商、認證種類、字號'!$B$2:$B$7123&amp;'[1]檢查、製造商、認證種類、字號'!$E$2:$E$7123=CF19&amp;CE19),'[1]檢查、製造商、認證種類、字號'!$H$2:$H$7123)),"")</f>
        <v/>
      </c>
      <c r="CL19" s="181" t="str">
        <f>IFERROR(IF(LOOKUP(1,0/('[1]檢查、製造商、認證種類、字號'!$B$2:$B$7123&amp;'[1]檢查、製造商、認證種類、字號'!$E$2:$E$7123=CF19&amp;CE19),'[1]檢查、製造商、認證種類、字號'!$I$2:$I$7123)=0,"",LOOKUP(1,0/('[1]檢查、製造商、認證種類、字號'!$B$2:$B$7123&amp;'[1]檢查、製造商、認證種類、字號'!$E$2:$E$7123=CF19&amp;CE19),'[1]檢查、製造商、認證種類、字號'!$I$2:$I$7123)),"")</f>
        <v/>
      </c>
      <c r="CM19" s="182"/>
      <c r="CN19" s="183"/>
    </row>
    <row r="20" spans="1:92" s="32" customFormat="1" ht="24.75">
      <c r="A20" s="526" t="s">
        <v>118</v>
      </c>
      <c r="B20" s="521"/>
      <c r="C20" s="109" t="s">
        <v>119</v>
      </c>
      <c r="D20" s="110" t="str">
        <f>IFERROR(IF(LOOKUP(1,0/('[1]檢查、製造商、認證種類、字號'!$B$2:$B$7525&amp;'[1]檢查、製造商、認證種類、字號'!$E$2:$E$7525=F20&amp;E20),'[1]檢查、製造商、認證種類、字號'!$C$2:$C$7525)=0,"",LOOKUP(1,0/('[1]檢查、製造商、認證種類、字號'!$B$2:$B$7525&amp;'[1]檢查、製造商、認證種類、字號'!$E$2:$E$7525=F20&amp;E20),'[1]檢查、製造商、認證種類、字號'!$C$2:$C$7525)),"")</f>
        <v/>
      </c>
      <c r="E20" s="184" t="str">
        <f>IFERROR(IF(IFERROR(VLOOKUP(F20&amp;LEFT($G$3,2),'[1]檢查、製造商、認證種類、字號'!$P$1:$Q$2,2,FALSE),"")="",VLOOKUP(F20,'[1]檢查、製造商、認證種類、字號'!$B$2:$E$7525,4,FALSE),VLOOKUP(F20&amp;LEFT($G$3,2),'[1]檢查、製造商、認證種類、字號'!$P$1:$Q$2,2,FALSE)),"")</f>
        <v>禾品</v>
      </c>
      <c r="F20" s="112" t="s">
        <v>67</v>
      </c>
      <c r="G20" s="185">
        <v>54.5</v>
      </c>
      <c r="H20" s="96">
        <f>ROUND(G20*$H$5/1000,0)</f>
        <v>76</v>
      </c>
      <c r="I20" s="114" t="str">
        <f>IFERROR(IF(LOOKUP(1,0/('[1]檢查、製造商、認證種類、字號'!$B$2:$B$7525&amp;'[1]檢查、製造商、認證種類、字號'!$E$2:$E$7525=F20&amp;E20),'[1]檢查、製造商、認證種類、字號'!$F$2:$F$7525)=0,"",LOOKUP(1,0/('[1]檢查、製造商、認證種類、字號'!$B$2:$B$7525&amp;'[1]檢查、製造商、認證種類、字號'!$E$2:$E$7525=F20&amp;E20),'[1]檢查、製造商、認證種類、字號'!$F$2:$F$7525)),"")</f>
        <v>KG</v>
      </c>
      <c r="J20" s="110" t="str">
        <f>IFERROR(IF(LOOKUP(1,0/('[1]檢查、製造商、認證種類、字號'!$B$2:$B$7525&amp;'[1]檢查、製造商、認證種類、字號'!$E$2:$E$7525=F20&amp;E20),'[1]檢查、製造商、認證種類、字號'!$H$2:$H$7525)=0,"",LOOKUP(1,0/('[1]檢查、製造商、認證種類、字號'!$B$2:$B$7525&amp;'[1]檢查、製造商、認證種類、字號'!$E$2:$E$7525=F20&amp;E20),'[1]檢查、製造商、認證種類、字號'!$H$2:$H$7525)),"")</f>
        <v>雞蛋噴印-洗選鮮蛋</v>
      </c>
      <c r="K20" s="110" t="str">
        <f>IFERROR(IF(LOOKUP(1,0/('[1]檢查、製造商、認證種類、字號'!$B$2:$B$7525&amp;'[1]檢查、製造商、認證種類、字號'!$E$2:$E$7525=F20&amp;E20),'[1]檢查、製造商、認證種類、字號'!$I$2:$I$7525)=0,"",LOOKUP(1,0/('[1]檢查、製造商、認證種類、字號'!$B$2:$B$7525&amp;'[1]檢查、製造商、認證種類、字號'!$E$2:$E$7525=F20&amp;E20),'[1]檢查、製造商、認證種類、字號'!$I$2:$I$7525)),"")</f>
        <v>F590022210200</v>
      </c>
      <c r="L20" s="117" t="s">
        <v>28</v>
      </c>
      <c r="M20" s="118" t="s">
        <v>28</v>
      </c>
      <c r="N20" s="526" t="s">
        <v>120</v>
      </c>
      <c r="O20" s="521"/>
      <c r="P20" s="109" t="s">
        <v>119</v>
      </c>
      <c r="Q20" s="110" t="str">
        <f>IFERROR(IF(LOOKUP(1,0/('[1]檢查、製造商、認證種類、字號'!$B$2:$B$7525&amp;'[1]檢查、製造商、認證種類、字號'!$E$2:$E$7525=S20&amp;R20),'[1]檢查、製造商、認證種類、字號'!$C$2:$C$7525)=0,"",LOOKUP(1,0/('[1]檢查、製造商、認證種類、字號'!$B$2:$B$7525&amp;'[1]檢查、製造商、認證種類、字號'!$E$2:$E$7525=S20&amp;R20),'[1]檢查、製造商、認證種類、字號'!$C$2:$C$7525)),"")</f>
        <v/>
      </c>
      <c r="R20" s="184" t="s">
        <v>121</v>
      </c>
      <c r="S20" s="112" t="s">
        <v>122</v>
      </c>
      <c r="T20" s="185"/>
      <c r="U20" s="96">
        <v>14</v>
      </c>
      <c r="V20" s="114" t="str">
        <f>IFERROR(IF(LOOKUP(1,0/('[1]檢查、製造商、認證種類、字號'!$B$2:$B$7525&amp;'[1]檢查、製造商、認證種類、字號'!$E$2:$E$7525=S20&amp;R20),'[1]檢查、製造商、認證種類、字號'!$F$2:$F$7525)=0,"",LOOKUP(1,0/('[1]檢查、製造商、認證種類、字號'!$B$2:$B$7525&amp;'[1]檢查、製造商、認證種類、字號'!$E$2:$E$7525=S20&amp;R20),'[1]檢查、製造商、認證種類、字號'!$F$2:$F$7525)),"")</f>
        <v>包</v>
      </c>
      <c r="W20" s="110" t="str">
        <f>IFERROR(IF(LOOKUP(1,0/('[1]檢查、製造商、認證種類、字號'!$B$2:$B$7525&amp;'[1]檢查、製造商、認證種類、字號'!$E$2:$E$7525=S20&amp;R20),'[1]檢查、製造商、認證種類、字號'!$H$2:$H$7525)=0,"",LOOKUP(1,0/('[1]檢查、製造商、認證種類、字號'!$B$2:$B$7525&amp;'[1]檢查、製造商、認證種類、字號'!$E$2:$E$7525=S20&amp;R20),'[1]檢查、製造商、認證種類、字號'!$H$2:$H$7525)),"")</f>
        <v/>
      </c>
      <c r="X20" s="116" t="str">
        <f>IFERROR(IF(LOOKUP(1,0/('[1]檢查、製造商、認證種類、字號'!$B$2:$B$7525&amp;'[1]檢查、製造商、認證種類、字號'!$E$2:$E$7525=S20&amp;R20),'[1]檢查、製造商、認證種類、字號'!$I$2:$I$7525)=0,"",LOOKUP(1,0/('[1]檢查、製造商、認證種類、字號'!$B$2:$B$7525&amp;'[1]檢查、製造商、認證種類、字號'!$E$2:$E$7525=S20&amp;R20),'[1]檢查、製造商、認證種類、字號'!$I$2:$I$7525)),"")</f>
        <v/>
      </c>
      <c r="Y20" s="117" t="s">
        <v>28</v>
      </c>
      <c r="Z20" s="118" t="s">
        <v>123</v>
      </c>
      <c r="AA20" s="526" t="s">
        <v>124</v>
      </c>
      <c r="AB20" s="521"/>
      <c r="AC20" s="109" t="s">
        <v>119</v>
      </c>
      <c r="AD20" s="110" t="str">
        <f>IFERROR(IF(LOOKUP(1,0/('[1]檢查、製造商、認證種類、字號'!$B$2:$B$7525&amp;'[1]檢查、製造商、認證種類、字號'!$E$2:$E$7525=AF20&amp;AE20),'[1]檢查、製造商、認證種類、字號'!$C$2:$C$7525)=0,"",LOOKUP(1,0/('[1]檢查、製造商、認證種類、字號'!$B$2:$B$7525&amp;'[1]檢查、製造商、認證種類、字號'!$E$2:$E$7525=AF20&amp;AE20),'[1]檢查、製造商、認證種類、字號'!$C$2:$C$7525)),"")</f>
        <v>禾品企業有限公司</v>
      </c>
      <c r="AE20" s="111" t="str">
        <f>IFERROR(IF(IFERROR(VLOOKUP(AF20&amp;LEFT($G$3,2),'[1]檢查、製造商、認證種類、字號'!$Q$2:$R$242,2,FALSE),"")="",VLOOKUP(AF20,'[1]檢查、製造商、認證種類、字號'!$B$2:$E$7525,4,FALSE),VLOOKUP(AF20&amp;LEFT($G$3,2),'[1]檢查、製造商、認證種類、字號'!$Q$2:$R$242,2,FALSE)),"")</f>
        <v>禾品</v>
      </c>
      <c r="AF20" s="186" t="s">
        <v>125</v>
      </c>
      <c r="AG20" s="187"/>
      <c r="AH20" s="96">
        <v>1400</v>
      </c>
      <c r="AI20" s="114" t="str">
        <f>IFERROR(IF(LOOKUP(1,0/('[1]檢查、製造商、認證種類、字號'!$B$2:$B$7525&amp;'[1]檢查、製造商、認證種類、字號'!$E$2:$E$7525=AF20&amp;AE20),'[1]檢查、製造商、認證種類、字號'!$F$2:$F$7525)=0,"",LOOKUP(1,0/('[1]檢查、製造商、認證種類、字號'!$B$2:$B$7525&amp;'[1]檢查、製造商、認證種類、字號'!$E$2:$E$7525=AF20&amp;AE20),'[1]檢查、製造商、認證種類、字號'!$F$2:$F$7525)),"")</f>
        <v>粒</v>
      </c>
      <c r="AJ20" s="110" t="str">
        <f>IFERROR(IF(LOOKUP(1,0/('[1]檢查、製造商、認證種類、字號'!$B$2:$B$7525&amp;'[1]檢查、製造商、認證種類、字號'!$E$2:$E$7525=AF20&amp;AE20),'[1]檢查、製造商、認證種類、字號'!$H$2:$H$7525)=0,"",LOOKUP(1,0/('[1]檢查、製造商、認證種類、字號'!$B$2:$B$7525&amp;'[1]檢查、製造商、認證種類、字號'!$E$2:$E$7525=AF20&amp;AE20),'[1]檢查、製造商、認證種類、字號'!$H$2:$H$7525)),"")</f>
        <v>CAS台灣優良農產品</v>
      </c>
      <c r="AK20" s="116">
        <f>IFERROR(IF(LOOKUP(1,0/('[1]檢查、製造商、認證種類、字號'!$B$2:$B$7525&amp;'[1]檢查、製造商、認證種類、字號'!$E$2:$E$7525=AF20&amp;AE20),'[1]檢查、製造商、認證種類、字號'!$I$2:$I$7525)=0,"",LOOKUP(1,0/('[1]檢查、製造商、認證種類、字號'!$B$2:$B$7525&amp;'[1]檢查、製造商、認證種類、字號'!$E$2:$E$7525=AF20&amp;AE20),'[1]檢查、製造商、認證種類、字號'!$I$2:$I$7525)),"")</f>
        <v>102201</v>
      </c>
      <c r="AL20" s="117" t="s">
        <v>28</v>
      </c>
      <c r="AM20" s="118" t="s">
        <v>28</v>
      </c>
      <c r="AN20" s="529" t="s">
        <v>126</v>
      </c>
      <c r="AO20" s="521"/>
      <c r="AP20" s="109" t="s">
        <v>119</v>
      </c>
      <c r="AQ20" s="110" t="str">
        <f>IFERROR(IF(LOOKUP(1,0/('[1]檢查、製造商、認證種類、字號'!$B$2:$B$7525&amp;'[1]檢查、製造商、認證種類、字號'!$E$2:$E$7525=AS20&amp;AR20),'[1]檢查、製造商、認證種類、字號'!$C$2:$C$7525)=0,"",LOOKUP(1,0/('[1]檢查、製造商、認證種類、字號'!$B$2:$B$7525&amp;'[1]檢查、製造商、認證種類、字號'!$E$2:$E$7525=AS20&amp;AR20),'[1]檢查、製造商、認證種類、字號'!$C$2:$C$7525)),"")</f>
        <v/>
      </c>
      <c r="AR20" s="184" t="s">
        <v>69</v>
      </c>
      <c r="AS20" s="188" t="s">
        <v>127</v>
      </c>
      <c r="AT20" s="187">
        <v>43</v>
      </c>
      <c r="AU20" s="109">
        <f t="shared" ref="AU20:AU21" si="11">ROUND(AT20*$AU$5/1000,0)</f>
        <v>60</v>
      </c>
      <c r="AV20" s="114" t="str">
        <f>IFERROR(IF(LOOKUP(1,0/('[1]檢查、製造商、認證種類、字號'!$B$2:$B$7525&amp;'[1]檢查、製造商、認證種類、字號'!$E$2:$E$7525=AS20&amp;AR20),'[1]檢查、製造商、認證種類、字號'!$F$2:$F$7525)=0,"",LOOKUP(1,0/('[1]檢查、製造商、認證種類、字號'!$B$2:$B$7525&amp;'[1]檢查、製造商、認證種類、字號'!$E$2:$E$7525=AS20&amp;AR20),'[1]檢查、製造商、認證種類、字號'!$F$2:$F$7525)),"")</f>
        <v>KG</v>
      </c>
      <c r="AW20" s="110" t="str">
        <f>IFERROR(IF(LOOKUP(1,0/('[1]檢查、製造商、認證種類、字號'!$B$2:$B$7525&amp;'[1]檢查、製造商、認證種類、字號'!$E$2:$E$7525=AS20&amp;AR20),'[1]檢查、製造商、認證種類、字號'!$H$2:$H$7525)=0,"",LOOKUP(1,0/('[1]檢查、製造商、認證種類、字號'!$B$2:$B$7525&amp;'[1]檢查、製造商、認證種類、字號'!$E$2:$E$7525=AS20&amp;AR20),'[1]檢查、製造商、認證種類、字號'!$H$2:$H$7525)),"")</f>
        <v/>
      </c>
      <c r="AX20" s="116" t="str">
        <f>IFERROR(IF(LOOKUP(1,0/('[1]檢查、製造商、認證種類、字號'!$B$2:$B$7525&amp;'[1]檢查、製造商、認證種類、字號'!$E$2:$E$7525=AS20&amp;AR20),'[1]檢查、製造商、認證種類、字號'!$I$2:$I$7525)=0,"",LOOKUP(1,0/('[1]檢查、製造商、認證種類、字號'!$B$2:$B$7525&amp;'[1]檢查、製造商、認證種類、字號'!$E$2:$E$7525=AS20&amp;AR20),'[1]檢查、製造商、認證種類、字號'!$I$2:$I$7525)),"")</f>
        <v/>
      </c>
      <c r="AY20" s="117" t="s">
        <v>28</v>
      </c>
      <c r="AZ20" s="118" t="s">
        <v>28</v>
      </c>
      <c r="BA20" s="529" t="s">
        <v>128</v>
      </c>
      <c r="BB20" s="521"/>
      <c r="BC20" s="109" t="s">
        <v>119</v>
      </c>
      <c r="BD20" s="110" t="str">
        <f>IFERROR(IF(LOOKUP(1,0/('[1]檢查、製造商、認證種類、字號'!$B$2:$B$7525&amp;'[1]檢查、製造商、認證種類、字號'!$E$2:$E$7525=BF20&amp;BE20),'[1]檢查、製造商、認證種類、字號'!$C$2:$C$7525)=0,"",LOOKUP(1,0/('[1]檢查、製造商、認證種類、字號'!$B$2:$B$7525&amp;'[1]檢查、製造商、認證種類、字號'!$E$2:$E$7525=BF20&amp;BE20),'[1]檢查、製造商、認證種類、字號'!$C$2:$C$7525)),"")</f>
        <v>龍口食品企業股份有限公司</v>
      </c>
      <c r="BE20" s="111" t="str">
        <f>IFERROR(IF(IFERROR(VLOOKUP(BF20&amp;LEFT($G$3,2),'[1]檢查、製造商、認證種類、字號'!$Q$2:$R$242,2,FALSE),"")="",VLOOKUP(BF20,'[1]檢查、製造商、認證種類、字號'!$B$2:$E$7525,4,FALSE),VLOOKUP(BF20&amp;LEFT($G$3,2),'[1]檢查、製造商、認證種類、字號'!$Q$2:$R$242,2,FALSE)),"")</f>
        <v>日陞</v>
      </c>
      <c r="BF20" s="189" t="s">
        <v>129</v>
      </c>
      <c r="BG20" s="187">
        <v>8.5</v>
      </c>
      <c r="BH20" s="109">
        <f t="shared" ref="BH20:BH24" si="12">ROUND(BG20*$BH$5/1000,0)</f>
        <v>12</v>
      </c>
      <c r="BI20" s="114" t="str">
        <f>IFERROR(IF(LOOKUP(1,0/('[1]檢查、製造商、認證種類、字號'!$B$2:$B$7525&amp;'[1]檢查、製造商、認證種類、字號'!$E$2:$E$7525=BF20&amp;BE20),'[1]檢查、製造商、認證種類、字號'!$F$2:$F$7525)=0,"",LOOKUP(1,0/('[1]檢查、製造商、認證種類、字號'!$B$2:$B$7525&amp;'[1]檢查、製造商、認證種類、字號'!$E$2:$E$7525=BF20&amp;BE20),'[1]檢查、製造商、認證種類、字號'!$F$2:$F$7525)),"")</f>
        <v>KG</v>
      </c>
      <c r="BJ20" s="110" t="str">
        <f>IFERROR(IF(LOOKUP(1,0/('[1]檢查、製造商、認證種類、字號'!$B$2:$B$7525&amp;'[1]檢查、製造商、認證種類、字號'!$E$2:$E$7525=BF20&amp;BE20),'[1]檢查、製造商、認證種類、字號'!$H$2:$H$7525)=0,"",LOOKUP(1,0/('[1]檢查、製造商、認證種類、字號'!$B$2:$B$7525&amp;'[1]檢查、製造商、認證種類、字號'!$E$2:$E$7525=BF20&amp;BE20),'[1]檢查、製造商、認證種類、字號'!$H$2:$H$7525)),"")</f>
        <v/>
      </c>
      <c r="BK20" s="116" t="str">
        <f>IFERROR(IF(LOOKUP(1,0/('[1]檢查、製造商、認證種類、字號'!$B$2:$B$7525&amp;'[1]檢查、製造商、認證種類、字號'!$E$2:$E$7525=BF20&amp;BE20),'[1]檢查、製造商、認證種類、字號'!$I$2:$I$7525)=0,"",LOOKUP(1,0/('[1]檢查、製造商、認證種類、字號'!$B$2:$B$7525&amp;'[1]檢查、製造商、認證種類、字號'!$E$2:$E$7525=BF20&amp;BE20),'[1]檢查、製造商、認證種類、字號'!$I$2:$I$7525)),"")</f>
        <v/>
      </c>
      <c r="BL20" s="117" t="s">
        <v>28</v>
      </c>
      <c r="BM20" s="118" t="s">
        <v>28</v>
      </c>
      <c r="BN20" s="520"/>
      <c r="BO20" s="522"/>
      <c r="BP20" s="96" t="s">
        <v>119</v>
      </c>
      <c r="BQ20" s="97" t="str">
        <f>IFERROR(IF(LOOKUP(1,0/('[1]檢查、製造商、認證種類、字號'!$B$2:$B$7525&amp;'[1]檢查、製造商、認證種類、字號'!$E$2:$E$7525=BS20&amp;BR20),'[1]檢查、製造商、認證種類、字號'!$C$2:$C$7525)=0,"",LOOKUP(1,0/('[1]檢查、製造商、認證種類、字號'!$B$2:$B$7525&amp;'[1]檢查、製造商、認證種類、字號'!$E$2:$E$7525=BS20&amp;BR20),'[1]檢查、製造商、認證種類、字號'!$C$2:$C$7525)),"")</f>
        <v/>
      </c>
      <c r="BR20" s="190" t="str">
        <f>IFERROR(IF(IFERROR(VLOOKUP(BS20&amp;LEFT($G$3,2),'[1]檢查、製造商、認證種類、字號'!$P$1:$Q$2,2,FALSE),"")="",VLOOKUP(BS20,'[1]檢查、製造商、認證種類、字號'!$B$2:$E$7525,4,FALSE),VLOOKUP(BS20&amp;LEFT($G$3,2),'[1]檢查、製造商、認證種類、字號'!$P$1:$Q$2,2,FALSE)),"")</f>
        <v/>
      </c>
      <c r="BS20" s="191"/>
      <c r="BT20" s="96"/>
      <c r="BU20" s="96"/>
      <c r="BV20" s="100" t="str">
        <f>IFERROR(IF(LOOKUP(1,0/('[1]檢查、製造商、認證種類、字號'!$B$2:$B$7525&amp;'[1]檢查、製造商、認證種類、字號'!$E$2:$E$7525=BS20&amp;BR20),'[1]檢查、製造商、認證種類、字號'!$F$2:$F$7525)=0,"",LOOKUP(1,0/('[1]檢查、製造商、認證種類、字號'!$B$2:$B$7525&amp;'[1]檢查、製造商、認證種類、字號'!$E$2:$E$7525=BS20&amp;BR20),'[1]檢查、製造商、認證種類、字號'!$F$2:$F$7525)),"")</f>
        <v/>
      </c>
      <c r="BW20" s="192"/>
      <c r="BX20" s="96" t="str">
        <f t="shared" ref="BX20:BX29" si="13">IFERROR(IF(BU20*BW20=0,"",BU20*BW20),"")</f>
        <v/>
      </c>
      <c r="BY20" s="97" t="str">
        <f>IFERROR(IF(LOOKUP(1,0/('[1]檢查、製造商、認證種類、字號'!$B$2:$B$7525&amp;'[1]檢查、製造商、認證種類、字號'!$E$2:$E$7525=BS20&amp;BR20),'[1]檢查、製造商、認證種類、字號'!$H$2:$H$7525)=0,"",LOOKUP(1,0/('[1]檢查、製造商、認證種類、字號'!$B$2:$B$7525&amp;'[1]檢查、製造商、認證種類、字號'!$E$2:$E$7525=BS20&amp;BR20),'[1]檢查、製造商、認證種類、字號'!$H$2:$H$7525)),"")</f>
        <v/>
      </c>
      <c r="BZ20" s="105" t="str">
        <f>IFERROR(IF(LOOKUP(1,0/('[1]檢查、製造商、認證種類、字號'!$B$2:$B$7525&amp;'[1]檢查、製造商、認證種類、字號'!$E$2:$E$7525=BS20&amp;BR20),'[1]檢查、製造商、認證種類、字號'!$I$2:$I$7525)=0,"",LOOKUP(1,0/('[1]檢查、製造商、認證種類、字號'!$B$2:$B$7525&amp;'[1]檢查、製造商、認證種類、字號'!$E$2:$E$7525=BS20&amp;BR20),'[1]檢查、製造商、認證種類、字號'!$I$2:$I$7525)),"")</f>
        <v/>
      </c>
      <c r="CA20" s="101" t="s">
        <v>28</v>
      </c>
      <c r="CB20" s="102" t="s">
        <v>28</v>
      </c>
      <c r="CC20" s="152" t="s">
        <v>30</v>
      </c>
      <c r="CD20" s="152" t="str">
        <f>IFERROR(IF(LOOKUP(1,0/('[1]檢查、製造商、認證種類、字號'!$B$2:$B$7123&amp;'[1]檢查、製造商、認證種類、字號'!$E$2:$E$7123=CF20&amp;CE20),'[1]檢查、製造商、認證種類、字號'!$C$2:$C$7123)=0,"",LOOKUP(1,0/('[1]檢查、製造商、認證種類、字號'!$B$2:$B$7123&amp;'[1]檢查、製造商、認證種類、字號'!$E$2:$E$7123=CF20&amp;CE20),'[1]檢查、製造商、認證種類、字號'!$C$2:$C$7123)),"")</f>
        <v>十全特好食品股份有限公司</v>
      </c>
      <c r="CE20" s="152" t="str">
        <f>IFERROR(IF(IFERROR(VLOOKUP(CF20&amp;LEFT($G$3,2),'[1]檢查、製造商、認證種類、字號'!$Q$2:$R$87,2,FALSE),"")="",VLOOKUP(CF20,'[1]檢查、製造商、認證種類、字號'!$B$2:$G$7123,4,FALSE),VLOOKUP(CF20&amp;LEFT($G$3,2),'[1]檢查、製造商、認證種類、字號'!$Q$2:$R$198,2,FALSE)),"")</f>
        <v>羿淳</v>
      </c>
      <c r="CF20" s="152" t="s">
        <v>130</v>
      </c>
      <c r="CG20" s="152"/>
      <c r="CH20" s="193" t="str">
        <f>IFERROR(IF(LOOKUP(1,0/('[1]檢查、製造商、認證種類、字號'!$B$2:$B$7123&amp;'[1]檢查、製造商、認證種類、字號'!$E$2:$E$7123=CF20&amp;CE20),'[1]檢查、製造商、認證種類、字號'!$F$2:$F$7123)=0,"",LOOKUP(1,0/('[1]檢查、製造商、認證種類、字號'!$B$2:$B$7123&amp;'[1]檢查、製造商、認證種類、字號'!$E$2:$E$7123=CF20&amp;CE20),'[1]檢查、製造商、認證種類、字號'!$F$2:$F$7123)),"")</f>
        <v>桶</v>
      </c>
      <c r="CI20" s="153"/>
      <c r="CJ20" s="154" t="str">
        <f t="shared" si="2"/>
        <v/>
      </c>
      <c r="CK20" s="52" t="str">
        <f>IFERROR(IF(LOOKUP(1,0/('[1]檢查、製造商、認證種類、字號'!$B$2:$B$7123&amp;'[1]檢查、製造商、認證種類、字號'!$E$2:$E$7123=CF20&amp;CE20),'[1]檢查、製造商、認證種類、字號'!$H$2:$H$7123)=0,"",LOOKUP(1,0/('[1]檢查、製造商、認證種類、字號'!$B$2:$B$7123&amp;'[1]檢查、製造商、認證種類、字號'!$E$2:$E$7123=CF20&amp;CE20),'[1]檢查、製造商、認證種類、字號'!$H$2:$H$7123)),"")</f>
        <v/>
      </c>
      <c r="CL20" s="59" t="str">
        <f>IFERROR(IF(LOOKUP(1,0/('[1]檢查、製造商、認證種類、字號'!$B$2:$B$7123&amp;'[1]檢查、製造商、認證種類、字號'!$E$2:$E$7123=CF20&amp;CE20),'[1]檢查、製造商、認證種類、字號'!$I$2:$I$7123)=0,"",LOOKUP(1,0/('[1]檢查、製造商、認證種類、字號'!$B$2:$B$7123&amp;'[1]檢查、製造商、認證種類、字號'!$E$2:$E$7123=CF20&amp;CE20),'[1]檢查、製造商、認證種類、字號'!$I$2:$I$7123)),"")</f>
        <v/>
      </c>
      <c r="CM20" s="57"/>
      <c r="CN20" s="58"/>
    </row>
    <row r="21" spans="1:92" s="32" customFormat="1" ht="24.75">
      <c r="A21" s="527"/>
      <c r="B21" s="522"/>
      <c r="C21" s="40" t="s">
        <v>119</v>
      </c>
      <c r="D21" s="52" t="str">
        <f>IFERROR(IF(LOOKUP(1,0/('[1]檢查、製造商、認證種類、字號'!$B$2:$B$7525&amp;'[1]檢查、製造商、認證種類、字號'!$E$2:$E$7525=F21&amp;E21),'[1]檢查、製造商、認證種類、字號'!$C$2:$C$7525)=0,"",LOOKUP(1,0/('[1]檢查、製造商、認證種類、字號'!$B$2:$B$7525&amp;'[1]檢查、製造商、認證種類、字號'!$E$2:$E$7525=F21&amp;E21),'[1]檢查、製造商、認證種類、字號'!$C$2:$C$7525)),"")</f>
        <v>三本食品</v>
      </c>
      <c r="E21" s="53" t="str">
        <f>IFERROR(IF(IFERROR(VLOOKUP(F21&amp;LEFT($G$3,2),'[1]檢查、製造商、認證種類、字號'!$P$1:$Q$2,2,FALSE),"")="",VLOOKUP(F21,'[1]檢查、製造商、認證種類、字號'!$B$2:$E$7525,4,FALSE),VLOOKUP(F21&amp;LEFT($G$3,2),'[1]檢查、製造商、認證種類、字號'!$P$1:$Q$2,2,FALSE)),"")</f>
        <v>日陞</v>
      </c>
      <c r="F21" s="54" t="s">
        <v>131</v>
      </c>
      <c r="G21" s="55"/>
      <c r="H21" s="96">
        <v>1</v>
      </c>
      <c r="I21" s="48" t="str">
        <f>IFERROR(IF(LOOKUP(1,0/('[1]檢查、製造商、認證種類、字號'!$B$2:$B$7525&amp;'[1]檢查、製造商、認證種類、字號'!$E$2:$E$7525=F21&amp;E21),'[1]檢查、製造商、認證種類、字號'!$F$2:$F$7525)=0,"",LOOKUP(1,0/('[1]檢查、製造商、認證種類、字號'!$B$2:$B$7525&amp;'[1]檢查、製造商、認證種類、字號'!$E$2:$E$7525=F21&amp;E21),'[1]檢查、製造商、認證種類、字號'!$F$2:$F$7525)),"")</f>
        <v>包</v>
      </c>
      <c r="J21" s="52" t="str">
        <f>IFERROR(IF(LOOKUP(1,0/('[1]檢查、製造商、認證種類、字號'!$B$2:$B$7525&amp;'[1]檢查、製造商、認證種類、字號'!$E$2:$E$7525=F21&amp;E21),'[1]檢查、製造商、認證種類、字號'!$H$2:$H$7525)=0,"",LOOKUP(1,0/('[1]檢查、製造商、認證種類、字號'!$B$2:$B$7525&amp;'[1]檢查、製造商、認證種類、字號'!$E$2:$E$7525=F21&amp;E21),'[1]檢查、製造商、認證種類、字號'!$H$2:$H$7525)),"")</f>
        <v/>
      </c>
      <c r="K21" s="52" t="str">
        <f>IFERROR(IF(LOOKUP(1,0/('[1]檢查、製造商、認證種類、字號'!$B$2:$B$7525&amp;'[1]檢查、製造商、認證種類、字號'!$E$2:$E$7525=F21&amp;E21),'[1]檢查、製造商、認證種類、字號'!$I$2:$I$7525)=0,"",LOOKUP(1,0/('[1]檢查、製造商、認證種類、字號'!$B$2:$B$7525&amp;'[1]檢查、製造商、認證種類、字號'!$E$2:$E$7525=F21&amp;E21),'[1]檢查、製造商、認證種類、字號'!$I$2:$I$7525)),"")</f>
        <v/>
      </c>
      <c r="L21" s="57" t="s">
        <v>28</v>
      </c>
      <c r="M21" s="58" t="s">
        <v>28</v>
      </c>
      <c r="N21" s="527"/>
      <c r="O21" s="522"/>
      <c r="P21" s="40" t="s">
        <v>119</v>
      </c>
      <c r="Q21" s="52" t="str">
        <f>IFERROR(IF(LOOKUP(1,0/('[1]檢查、製造商、認證種類、字號'!$B$2:$B$7525&amp;'[1]檢查、製造商、認證種類、字號'!$E$2:$E$7525=S21&amp;R21),'[1]檢查、製造商、認證種類、字號'!$C$2:$C$7525)=0,"",LOOKUP(1,0/('[1]檢查、製造商、認證種類、字號'!$B$2:$B$7525&amp;'[1]檢查、製造商、認證種類、字號'!$E$2:$E$7525=S21&amp;R21),'[1]檢查、製造商、認證種類、字號'!$C$2:$C$7525)),"")</f>
        <v/>
      </c>
      <c r="R21" s="53" t="s">
        <v>62</v>
      </c>
      <c r="S21" s="54" t="s">
        <v>132</v>
      </c>
      <c r="T21" s="55">
        <v>32.5</v>
      </c>
      <c r="U21" s="96">
        <f>ROUND(T21*$U$5/1000,0)</f>
        <v>45</v>
      </c>
      <c r="V21" s="48" t="str">
        <f>IFERROR(IF(LOOKUP(1,0/('[1]檢查、製造商、認證種類、字號'!$B$2:$B$7525&amp;'[1]檢查、製造商、認證種類、字號'!$E$2:$E$7525=S21&amp;R21),'[1]檢查、製造商、認證種類、字號'!$F$2:$F$7525)=0,"",LOOKUP(1,0/('[1]檢查、製造商、認證種類、字號'!$B$2:$B$7525&amp;'[1]檢查、製造商、認證種類、字號'!$E$2:$E$7525=S21&amp;R21),'[1]檢查、製造商、認證種類、字號'!$F$2:$F$7525)),"")</f>
        <v>KG</v>
      </c>
      <c r="W21" s="52" t="str">
        <f>IFERROR(IF(LOOKUP(1,0/('[1]檢查、製造商、認證種類、字號'!$B$2:$B$7525&amp;'[1]檢查、製造商、認證種類、字號'!$E$2:$E$7525=S21&amp;R21),'[1]檢查、製造商、認證種類、字號'!$H$2:$H$7525)=0,"",LOOKUP(1,0/('[1]檢查、製造商、認證種類、字號'!$B$2:$B$7525&amp;'[1]檢查、製造商、認證種類、字號'!$E$2:$E$7525=S21&amp;R21),'[1]檢查、製造商、認證種類、字號'!$H$2:$H$7525)),"")</f>
        <v/>
      </c>
      <c r="X21" s="59" t="str">
        <f>IFERROR(IF(LOOKUP(1,0/('[1]檢查、製造商、認證種類、字號'!$B$2:$B$7525&amp;'[1]檢查、製造商、認證種類、字號'!$E$2:$E$7525=S21&amp;R21),'[1]檢查、製造商、認證種類、字號'!$I$2:$I$7525)=0,"",LOOKUP(1,0/('[1]檢查、製造商、認證種類、字號'!$B$2:$B$7525&amp;'[1]檢查、製造商、認證種類、字號'!$E$2:$E$7525=S21&amp;R21),'[1]檢查、製造商、認證種類、字號'!$I$2:$I$7525)),"")</f>
        <v/>
      </c>
      <c r="Y21" s="57" t="s">
        <v>28</v>
      </c>
      <c r="Z21" s="58" t="s">
        <v>28</v>
      </c>
      <c r="AA21" s="527"/>
      <c r="AB21" s="522"/>
      <c r="AC21" s="40" t="s">
        <v>119</v>
      </c>
      <c r="AD21" s="52" t="str">
        <f>IFERROR(IF(LOOKUP(1,0/('[1]檢查、製造商、認證種類、字號'!$B$2:$B$7525&amp;'[1]檢查、製造商、認證種類、字號'!$E$2:$E$7525=AF21&amp;AE21),'[1]檢查、製造商、認證種類、字號'!$C$2:$C$7525)=0,"",LOOKUP(1,0/('[1]檢查、製造商、認證種類、字號'!$B$2:$B$7525&amp;'[1]檢查、製造商、認證種類、字號'!$E$2:$E$7525=AF21&amp;AE21),'[1]檢查、製造商、認證種類、字號'!$C$2:$C$7525)),"")</f>
        <v/>
      </c>
      <c r="AE21" s="60" t="str">
        <f>IFERROR(IF(IFERROR(VLOOKUP(AF21&amp;LEFT($G$3,2),'[1]檢查、製造商、認證種類、字號'!$Q$2:$R$242,2,FALSE),"")="",VLOOKUP(AF21,'[1]檢查、製造商、認證種類、字號'!$B$2:$E$7525,4,FALSE),VLOOKUP(AF21&amp;LEFT($G$3,2),'[1]檢查、製造商、認證種類、字號'!$Q$2:$R$242,2,FALSE)),"")</f>
        <v>羿淳</v>
      </c>
      <c r="AF21" s="130" t="s">
        <v>133</v>
      </c>
      <c r="AG21" s="122"/>
      <c r="AH21" s="56" t="s">
        <v>98</v>
      </c>
      <c r="AI21" s="48" t="str">
        <f>IFERROR(IF(LOOKUP(1,0/('[1]檢查、製造商、認證種類、字號'!$B$2:$B$7525&amp;'[1]檢查、製造商、認證種類、字號'!$E$2:$E$7525=AF21&amp;AE21),'[1]檢查、製造商、認證種類、字號'!$F$2:$F$7525)=0,"",LOOKUP(1,0/('[1]檢查、製造商、認證種類、字號'!$B$2:$B$7525&amp;'[1]檢查、製造商、認證種類、字號'!$E$2:$E$7525=AF21&amp;AE21),'[1]檢查、製造商、認證種類、字號'!$F$2:$F$7525)),"")</f>
        <v>包</v>
      </c>
      <c r="AJ21" s="52" t="str">
        <f>IFERROR(IF(LOOKUP(1,0/('[1]檢查、製造商、認證種類、字號'!$B$2:$B$7525&amp;'[1]檢查、製造商、認證種類、字號'!$E$2:$E$7525=AF21&amp;AE21),'[1]檢查、製造商、認證種類、字號'!$H$2:$H$7525)=0,"",LOOKUP(1,0/('[1]檢查、製造商、認證種類、字號'!$B$2:$B$7525&amp;'[1]檢查、製造商、認證種類、字號'!$E$2:$E$7525=AF21&amp;AE21),'[1]檢查、製造商、認證種類、字號'!$H$2:$H$7525)),"")</f>
        <v/>
      </c>
      <c r="AK21" s="59" t="str">
        <f>IFERROR(IF(LOOKUP(1,0/('[1]檢查、製造商、認證種類、字號'!$B$2:$B$7525&amp;'[1]檢查、製造商、認證種類、字號'!$E$2:$E$7525=AF21&amp;AE21),'[1]檢查、製造商、認證種類、字號'!$I$2:$I$7525)=0,"",LOOKUP(1,0/('[1]檢查、製造商、認證種類、字號'!$B$2:$B$7525&amp;'[1]檢查、製造商、認證種類、字號'!$E$2:$E$7525=AF21&amp;AE21),'[1]檢查、製造商、認證種類、字號'!$I$2:$I$7525)),"")</f>
        <v/>
      </c>
      <c r="AL21" s="57" t="s">
        <v>28</v>
      </c>
      <c r="AM21" s="58" t="s">
        <v>28</v>
      </c>
      <c r="AN21" s="530"/>
      <c r="AO21" s="522"/>
      <c r="AP21" s="40" t="s">
        <v>119</v>
      </c>
      <c r="AQ21" s="52" t="str">
        <f>IFERROR(IF(LOOKUP(1,0/('[1]檢查、製造商、認證種類、字號'!$B$2:$B$7525&amp;'[1]檢查、製造商、認證種類、字號'!$E$2:$E$7525=AS21&amp;AR21),'[1]檢查、製造商、認證種類、字號'!$C$2:$C$7525)=0,"",LOOKUP(1,0/('[1]檢查、製造商、認證種類、字號'!$B$2:$B$7525&amp;'[1]檢查、製造商、認證種類、字號'!$E$2:$E$7525=AS21&amp;AR21),'[1]檢查、製造商、認證種類、字號'!$C$2:$C$7525)),"")</f>
        <v/>
      </c>
      <c r="AR21" s="60" t="str">
        <f>IFERROR(IF(IFERROR(VLOOKUP(AS21&amp;LEFT($G$3,2),'[1]檢查、製造商、認證種類、字號'!$Q$2:$R$242,2,FALSE),"")="",VLOOKUP(AS21,'[1]檢查、製造商、認證種類、字號'!$B$2:$E$7525,4,FALSE),VLOOKUP(AS21&amp;LEFT($G$3,2),'[1]檢查、製造商、認證種類、字號'!$Q$2:$R$242,2,FALSE)),"")</f>
        <v>中港興</v>
      </c>
      <c r="AS21" s="194" t="s">
        <v>134</v>
      </c>
      <c r="AT21" s="195">
        <v>25</v>
      </c>
      <c r="AU21" s="108">
        <f t="shared" si="11"/>
        <v>35</v>
      </c>
      <c r="AV21" s="48" t="str">
        <f>IFERROR(IF(LOOKUP(1,0/('[1]檢查、製造商、認證種類、字號'!$B$2:$B$7525&amp;'[1]檢查、製造商、認證種類、字號'!$E$2:$E$7525=AS21&amp;AR21),'[1]檢查、製造商、認證種類、字號'!$F$2:$F$7525)=0,"",LOOKUP(1,0/('[1]檢查、製造商、認證種類、字號'!$B$2:$B$7525&amp;'[1]檢查、製造商、認證種類、字號'!$E$2:$E$7525=AS21&amp;AR21),'[1]檢查、製造商、認證種類、字號'!$F$2:$F$7525)),"")</f>
        <v>KG</v>
      </c>
      <c r="AW21" s="52" t="str">
        <f>IFERROR(IF(LOOKUP(1,0/('[1]檢查、製造商、認證種類、字號'!$B$2:$B$7525&amp;'[1]檢查、製造商、認證種類、字號'!$E$2:$E$7525=AS21&amp;AR21),'[1]檢查、製造商、認證種類、字號'!$H$2:$H$7525)=0,"",LOOKUP(1,0/('[1]檢查、製造商、認證種類、字號'!$B$2:$B$7525&amp;'[1]檢查、製造商、認證種類、字號'!$E$2:$E$7525=AS21&amp;AR21),'[1]檢查、製造商、認證種類、字號'!$H$2:$H$7525)),"")</f>
        <v/>
      </c>
      <c r="AX21" s="59" t="str">
        <f>IFERROR(IF(LOOKUP(1,0/('[1]檢查、製造商、認證種類、字號'!$B$2:$B$7525&amp;'[1]檢查、製造商、認證種類、字號'!$E$2:$E$7525=AS21&amp;AR21),'[1]檢查、製造商、認證種類、字號'!$I$2:$I$7525)=0,"",LOOKUP(1,0/('[1]檢查、製造商、認證種類、字號'!$B$2:$B$7525&amp;'[1]檢查、製造商、認證種類、字號'!$E$2:$E$7525=AS21&amp;AR21),'[1]檢查、製造商、認證種類、字號'!$I$2:$I$7525)),"")</f>
        <v/>
      </c>
      <c r="AY21" s="57" t="s">
        <v>28</v>
      </c>
      <c r="AZ21" s="58" t="s">
        <v>28</v>
      </c>
      <c r="BA21" s="530"/>
      <c r="BB21" s="522"/>
      <c r="BC21" s="40" t="s">
        <v>119</v>
      </c>
      <c r="BD21" s="52" t="str">
        <f>IFERROR(IF(LOOKUP(1,0/('[1]檢查、製造商、認證種類、字號'!$B$2:$B$7525&amp;'[1]檢查、製造商、認證種類、字號'!$E$2:$E$7525=BF21&amp;BE21),'[1]檢查、製造商、認證種類、字號'!$C$2:$C$7525)=0,"",LOOKUP(1,0/('[1]檢查、製造商、認證種類、字號'!$B$2:$B$7525&amp;'[1]檢查、製造商、認證種類、字號'!$E$2:$E$7525=BF21&amp;BE21),'[1]檢查、製造商、認證種類、字號'!$C$2:$C$7525)),"")</f>
        <v/>
      </c>
      <c r="BE21" s="60" t="str">
        <f>IFERROR(IF(IFERROR(VLOOKUP(BF21&amp;LEFT($G$3,2),'[1]檢查、製造商、認證種類、字號'!$Q$2:$R$242,2,FALSE),"")="",VLOOKUP(BF21,'[1]檢查、製造商、認證種類、字號'!$B$2:$E$7525,4,FALSE),VLOOKUP(BF21&amp;LEFT($G$3,2),'[1]檢查、製造商、認證種類、字號'!$Q$2:$R$242,2,FALSE)),"")</f>
        <v>圓福</v>
      </c>
      <c r="BF21" s="196" t="s">
        <v>135</v>
      </c>
      <c r="BG21" s="195">
        <v>15</v>
      </c>
      <c r="BH21" s="56">
        <f t="shared" si="12"/>
        <v>21</v>
      </c>
      <c r="BI21" s="48" t="str">
        <f>IFERROR(IF(LOOKUP(1,0/('[1]檢查、製造商、認證種類、字號'!$B$2:$B$7525&amp;'[1]檢查、製造商、認證種類、字號'!$E$2:$E$7525=BF21&amp;BE21),'[1]檢查、製造商、認證種類、字號'!$F$2:$F$7525)=0,"",LOOKUP(1,0/('[1]檢查、製造商、認證種類、字號'!$B$2:$B$7525&amp;'[1]檢查、製造商、認證種類、字號'!$E$2:$E$7525=BF21&amp;BE21),'[1]檢查、製造商、認證種類、字號'!$F$2:$F$7525)),"")</f>
        <v>KG</v>
      </c>
      <c r="BJ21" s="52" t="str">
        <f>IFERROR(IF(LOOKUP(1,0/('[1]檢查、製造商、認證種類、字號'!$B$2:$B$7525&amp;'[1]檢查、製造商、認證種類、字號'!$E$2:$E$7525=BF21&amp;BE21),'[1]檢查、製造商、認證種類、字號'!$H$2:$H$7525)=0,"",LOOKUP(1,0/('[1]檢查、製造商、認證種類、字號'!$B$2:$B$7525&amp;'[1]檢查、製造商、認證種類、字號'!$E$2:$E$7525=BF21&amp;BE21),'[1]檢查、製造商、認證種類、字號'!$H$2:$H$7525)),"")</f>
        <v/>
      </c>
      <c r="BK21" s="59" t="str">
        <f>IFERROR(IF(LOOKUP(1,0/('[1]檢查、製造商、認證種類、字號'!$B$2:$B$7525&amp;'[1]檢查、製造商、認證種類、字號'!$E$2:$E$7525=BF21&amp;BE21),'[1]檢查、製造商、認證種類、字號'!$I$2:$I$7525)=0,"",LOOKUP(1,0/('[1]檢查、製造商、認證種類、字號'!$B$2:$B$7525&amp;'[1]檢查、製造商、認證種類、字號'!$E$2:$E$7525=BF21&amp;BE21),'[1]檢查、製造商、認證種類、字號'!$I$2:$I$7525)),"")</f>
        <v/>
      </c>
      <c r="BL21" s="57" t="s">
        <v>28</v>
      </c>
      <c r="BM21" s="58" t="s">
        <v>28</v>
      </c>
      <c r="BN21" s="520"/>
      <c r="BO21" s="522"/>
      <c r="BP21" s="40" t="s">
        <v>119</v>
      </c>
      <c r="BQ21" s="52" t="str">
        <f>IFERROR(IF(LOOKUP(1,0/('[1]檢查、製造商、認證種類、字號'!$B$2:$B$7525&amp;'[1]檢查、製造商、認證種類、字號'!$E$2:$E$7525=BS21&amp;BR21),'[1]檢查、製造商、認證種類、字號'!$C$2:$C$7525)=0,"",LOOKUP(1,0/('[1]檢查、製造商、認證種類、字號'!$B$2:$B$7525&amp;'[1]檢查、製造商、認證種類、字號'!$E$2:$E$7525=BS21&amp;BR21),'[1]檢查、製造商、認證種類、字號'!$C$2:$C$7525)),"")</f>
        <v/>
      </c>
      <c r="BR21" s="60" t="str">
        <f>IFERROR(IF(IFERROR(VLOOKUP(BS21&amp;LEFT($G$3,2),'[1]檢查、製造商、認證種類、字號'!$P$1:$Q$2,2,FALSE),"")="",VLOOKUP(BS21,'[1]檢查、製造商、認證種類、字號'!$B$2:$E$7525,4,FALSE),VLOOKUP(BS21&amp;LEFT($G$3,2),'[1]檢查、製造商、認證種類、字號'!$P$1:$Q$2,2,FALSE)),"")</f>
        <v/>
      </c>
      <c r="BS21" s="197"/>
      <c r="BT21" s="40"/>
      <c r="BU21" s="40"/>
      <c r="BV21" s="48" t="str">
        <f>IFERROR(IF(LOOKUP(1,0/('[1]檢查、製造商、認證種類、字號'!$B$2:$B$7525&amp;'[1]檢查、製造商、認證種類、字號'!$E$2:$E$7525=BS21&amp;BR21),'[1]檢查、製造商、認證種類、字號'!$F$2:$F$7525)=0,"",LOOKUP(1,0/('[1]檢查、製造商、認證種類、字號'!$B$2:$B$7525&amp;'[1]檢查、製造商、認證種類、字號'!$E$2:$E$7525=BS21&amp;BR21),'[1]檢查、製造商、認證種類、字號'!$F$2:$F$7525)),"")</f>
        <v/>
      </c>
      <c r="BW21" s="61"/>
      <c r="BX21" s="40" t="str">
        <f t="shared" si="13"/>
        <v/>
      </c>
      <c r="BY21" s="52" t="str">
        <f>IFERROR(IF(LOOKUP(1,0/('[1]檢查、製造商、認證種類、字號'!$B$2:$B$7525&amp;'[1]檢查、製造商、認證種類、字號'!$E$2:$E$7525=BS21&amp;BR21),'[1]檢查、製造商、認證種類、字號'!$H$2:$H$7525)=0,"",LOOKUP(1,0/('[1]檢查、製造商、認證種類、字號'!$B$2:$B$7525&amp;'[1]檢查、製造商、認證種類、字號'!$E$2:$E$7525=BS21&amp;BR21),'[1]檢查、製造商、認證種類、字號'!$H$2:$H$7525)),"")</f>
        <v/>
      </c>
      <c r="BZ21" s="59" t="str">
        <f>IFERROR(IF(LOOKUP(1,0/('[1]檢查、製造商、認證種類、字號'!$B$2:$B$7525&amp;'[1]檢查、製造商、認證種類、字號'!$E$2:$E$7525=BS21&amp;BR21),'[1]檢查、製造商、認證種類、字號'!$I$2:$I$7525)=0,"",LOOKUP(1,0/('[1]檢查、製造商、認證種類、字號'!$B$2:$B$7525&amp;'[1]檢查、製造商、認證種類、字號'!$E$2:$E$7525=BS21&amp;BR21),'[1]檢查、製造商、認證種類、字號'!$I$2:$I$7525)),"")</f>
        <v/>
      </c>
      <c r="CA21" s="57" t="s">
        <v>28</v>
      </c>
      <c r="CB21" s="58" t="s">
        <v>28</v>
      </c>
      <c r="CC21" s="152" t="s">
        <v>30</v>
      </c>
      <c r="CD21" s="152" t="str">
        <f>IFERROR(IF(LOOKUP(1,0/('[1]檢查、製造商、認證種類、字號'!$B$2:$B$7123&amp;'[1]檢查、製造商、認證種類、字號'!$E$2:$E$7123=CF21&amp;CE21),'[1]檢查、製造商、認證種類、字號'!$C$2:$C$7123)=0,"",LOOKUP(1,0/('[1]檢查、製造商、認證種類、字號'!$B$2:$B$7123&amp;'[1]檢查、製造商、認證種類、字號'!$E$2:$E$7123=CF21&amp;CE21),'[1]檢查、製造商、認證種類、字號'!$C$2:$C$7123)),"")</f>
        <v/>
      </c>
      <c r="CE21" s="152" t="str">
        <f>IFERROR(IF(IFERROR(VLOOKUP(CF21&amp;LEFT($G$3,2),'[1]檢查、製造商、認證種類、字號'!$Q$2:$R$87,2,FALSE),"")="",VLOOKUP(CF21,'[1]檢查、製造商、認證種類、字號'!$B$2:$G$7123,4,FALSE),VLOOKUP(CF21&amp;LEFT($G$3,2),'[1]檢查、製造商、認證種類、字號'!$Q$2:$R$198,2,FALSE)),"")</f>
        <v>定翔</v>
      </c>
      <c r="CF21" s="65" t="s">
        <v>136</v>
      </c>
      <c r="CG21" s="65"/>
      <c r="CH21" s="66" t="str">
        <f>IFERROR(IF(LOOKUP(1,0/('[1]檢查、製造商、認證種類、字號'!$B$2:$B$7123&amp;'[1]檢查、製造商、認證種類、字號'!$E$2:$E$7123=CF21&amp;CE21),'[1]檢查、製造商、認證種類、字號'!$F$2:$F$7123)=0,"",LOOKUP(1,0/('[1]檢查、製造商、認證種類、字號'!$B$2:$B$7123&amp;'[1]檢查、製造商、認證種類、字號'!$E$2:$E$7123=CF21&amp;CE21),'[1]檢查、製造商、認證種類、字號'!$F$2:$F$7123)),"")</f>
        <v>桶</v>
      </c>
      <c r="CI21" s="153"/>
      <c r="CJ21" s="154" t="str">
        <f t="shared" si="2"/>
        <v/>
      </c>
      <c r="CK21" s="52" t="str">
        <f>IFERROR(IF(LOOKUP(1,0/('[1]檢查、製造商、認證種類、字號'!$B$2:$B$7123&amp;'[1]檢查、製造商、認證種類、字號'!$E$2:$E$7123=CF21&amp;CE21),'[1]檢查、製造商、認證種類、字號'!$H$2:$H$7123)=0,"",LOOKUP(1,0/('[1]檢查、製造商、認證種類、字號'!$B$2:$B$7123&amp;'[1]檢查、製造商、認證種類、字號'!$E$2:$E$7123=CF21&amp;CE21),'[1]檢查、製造商、認證種類、字號'!$H$2:$H$7123)),"")</f>
        <v/>
      </c>
      <c r="CL21" s="59" t="str">
        <f>IFERROR(IF(LOOKUP(1,0/('[1]檢查、製造商、認證種類、字號'!$B$2:$B$7123&amp;'[1]檢查、製造商、認證種類、字號'!$E$2:$E$7123=CF21&amp;CE21),'[1]檢查、製造商、認證種類、字號'!$I$2:$I$7123)=0,"",LOOKUP(1,0/('[1]檢查、製造商、認證種類、字號'!$B$2:$B$7123&amp;'[1]檢查、製造商、認證種類、字號'!$E$2:$E$7123=CF21&amp;CE21),'[1]檢查、製造商、認證種類、字號'!$I$2:$I$7123)),"")</f>
        <v/>
      </c>
      <c r="CM21" s="57"/>
      <c r="CN21" s="58"/>
    </row>
    <row r="22" spans="1:92" s="32" customFormat="1" ht="24.75">
      <c r="A22" s="527"/>
      <c r="B22" s="522"/>
      <c r="C22" s="40" t="s">
        <v>119</v>
      </c>
      <c r="D22" s="52" t="str">
        <f>IFERROR(IF(LOOKUP(1,0/('[1]檢查、製造商、認證種類、字號'!$B$2:$B$7525&amp;'[1]檢查、製造商、認證種類、字號'!$E$2:$E$7525=F22&amp;E22),'[1]檢查、製造商、認證種類、字號'!$C$2:$C$7525)=0,"",LOOKUP(1,0/('[1]檢查、製造商、認證種類、字號'!$B$2:$B$7525&amp;'[1]檢查、製造商、認證種類、字號'!$E$2:$E$7525=F22&amp;E22),'[1]檢查、製造商、認證種類、字號'!$C$2:$C$7525)),"")</f>
        <v/>
      </c>
      <c r="E22" s="60" t="str">
        <f>IFERROR(IF(IFERROR(VLOOKUP(F22&amp;LEFT($G$3,2),'[1]檢查、製造商、認證種類、字號'!$P$1:$Q$2,2,FALSE),"")="",VLOOKUP(F22,'[1]檢查、製造商、認證種類、字號'!$B$2:$E$7525,4,FALSE),VLOOKUP(F22&amp;LEFT($G$3,2),'[1]檢查、製造商、認證種類、字號'!$P$1:$Q$2,2,FALSE)),"")</f>
        <v/>
      </c>
      <c r="F22" s="54"/>
      <c r="G22" s="55"/>
      <c r="H22" s="96"/>
      <c r="I22" s="48" t="str">
        <f>IFERROR(IF(LOOKUP(1,0/('[1]檢查、製造商、認證種類、字號'!$B$2:$B$7525&amp;'[1]檢查、製造商、認證種類、字號'!$E$2:$E$7525=F22&amp;E22),'[1]檢查、製造商、認證種類、字號'!$F$2:$F$7525)=0,"",LOOKUP(1,0/('[1]檢查、製造商、認證種類、字號'!$B$2:$B$7525&amp;'[1]檢查、製造商、認證種類、字號'!$E$2:$E$7525=F22&amp;E22),'[1]檢查、製造商、認證種類、字號'!$F$2:$F$7525)),"")</f>
        <v/>
      </c>
      <c r="J22" s="52" t="str">
        <f>IFERROR(IF(LOOKUP(1,0/('[1]檢查、製造商、認證種類、字號'!$B$2:$B$7525&amp;'[1]檢查、製造商、認證種類、字號'!$E$2:$E$7525=F22&amp;E22),'[1]檢查、製造商、認證種類、字號'!$H$2:$H$7525)=0,"",LOOKUP(1,0/('[1]檢查、製造商、認證種類、字號'!$B$2:$B$7525&amp;'[1]檢查、製造商、認證種類、字號'!$E$2:$E$7525=F22&amp;E22),'[1]檢查、製造商、認證種類、字號'!$H$2:$H$7525)),"")</f>
        <v/>
      </c>
      <c r="K22" s="52" t="str">
        <f>IFERROR(IF(LOOKUP(1,0/('[1]檢查、製造商、認證種類、字號'!$B$2:$B$7525&amp;'[1]檢查、製造商、認證種類、字號'!$E$2:$E$7525=F22&amp;E22),'[1]檢查、製造商、認證種類、字號'!$I$2:$I$7525)=0,"",LOOKUP(1,0/('[1]檢查、製造商、認證種類、字號'!$B$2:$B$7525&amp;'[1]檢查、製造商、認證種類、字號'!$E$2:$E$7525=F22&amp;E22),'[1]檢查、製造商、認證種類、字號'!$I$2:$I$7525)),"")</f>
        <v/>
      </c>
      <c r="L22" s="57" t="s">
        <v>28</v>
      </c>
      <c r="M22" s="58"/>
      <c r="N22" s="527"/>
      <c r="O22" s="522"/>
      <c r="P22" s="40" t="s">
        <v>119</v>
      </c>
      <c r="Q22" s="52" t="str">
        <f>IFERROR(IF(LOOKUP(1,0/('[1]檢查、製造商、認證種類、字號'!$B$2:$B$7525&amp;'[1]檢查、製造商、認證種類、字號'!$E$2:$E$7525=S22&amp;R22),'[1]檢查、製造商、認證種類、字號'!$C$2:$C$7525)=0,"",LOOKUP(1,0/('[1]檢查、製造商、認證種類、字號'!$B$2:$B$7525&amp;'[1]檢查、製造商、認證種類、字號'!$E$2:$E$7525=S22&amp;R22),'[1]檢查、製造商、認證種類、字號'!$C$2:$C$7525)),"")</f>
        <v>謝浚璿</v>
      </c>
      <c r="R22" s="60" t="str">
        <f>IFERROR(IF(IFERROR(VLOOKUP(S22&amp;LEFT($G$3,2),'[1]檢查、製造商、認證種類、字號'!$Q$2:$R$242,2,FALSE),"")="",VLOOKUP(S22,'[1]檢查、製造商、認證種類、字號'!$B$2:$E$7525,4,FALSE),VLOOKUP(S22&amp;LEFT($G$3,2),'[1]檢查、製造商、認證種類、字號'!$Q$2:$R$242,2,FALSE)),"")</f>
        <v>佑豐</v>
      </c>
      <c r="S22" s="54" t="s">
        <v>137</v>
      </c>
      <c r="T22" s="55">
        <v>4</v>
      </c>
      <c r="U22" s="96">
        <f t="shared" ref="U22" si="14">ROUND(T22*$U$5/1000,0)</f>
        <v>6</v>
      </c>
      <c r="V22" s="48" t="str">
        <f>IFERROR(IF(LOOKUP(1,0/('[1]檢查、製造商、認證種類、字號'!$B$2:$B$7525&amp;'[1]檢查、製造商、認證種類、字號'!$E$2:$E$7525=S22&amp;R22),'[1]檢查、製造商、認證種類、字號'!$F$2:$F$7525)=0,"",LOOKUP(1,0/('[1]檢查、製造商、認證種類、字號'!$B$2:$B$7525&amp;'[1]檢查、製造商、認證種類、字號'!$E$2:$E$7525=S22&amp;R22),'[1]檢查、製造商、認證種類、字號'!$F$2:$F$7525)),"")</f>
        <v>KG</v>
      </c>
      <c r="W22" s="52" t="str">
        <f>IFERROR(IF(LOOKUP(1,0/('[1]檢查、製造商、認證種類、字號'!$B$2:$B$7525&amp;'[1]檢查、製造商、認證種類、字號'!$E$2:$E$7525=S22&amp;R22),'[1]檢查、製造商、認證種類、字號'!$H$2:$H$7525)=0,"",LOOKUP(1,0/('[1]檢查、製造商、認證種類、字號'!$B$2:$B$7525&amp;'[1]檢查、製造商、認證種類、字號'!$E$2:$E$7525=S22&amp;R22),'[1]檢查、製造商、認證種類、字號'!$H$2:$H$7525)),"")</f>
        <v>生產追溯-農產品</v>
      </c>
      <c r="X22" s="59">
        <f>IFERROR(IF(LOOKUP(1,0/('[1]檢查、製造商、認證種類、字號'!$B$2:$B$7525&amp;'[1]檢查、製造商、認證種類、字號'!$E$2:$E$7525=S22&amp;R22),'[1]檢查、製造商、認證種類、字號'!$I$2:$I$7525)=0,"",LOOKUP(1,0/('[1]檢查、製造商、認證種類、字號'!$B$2:$B$7525&amp;'[1]檢查、製造商、認證種類、字號'!$E$2:$E$7525=S22&amp;R22),'[1]檢查、製造商、認證種類、字號'!$I$2:$I$7525)),"")</f>
        <v>1001001759</v>
      </c>
      <c r="Y22" s="57" t="s">
        <v>28</v>
      </c>
      <c r="Z22" s="58"/>
      <c r="AA22" s="527"/>
      <c r="AB22" s="522"/>
      <c r="AC22" s="40" t="s">
        <v>119</v>
      </c>
      <c r="AD22" s="52" t="str">
        <f>IFERROR(IF(LOOKUP(1,0/('[1]檢查、製造商、認證種類、字號'!$B$2:$B$7525&amp;'[1]檢查、製造商、認證種類、字號'!$E$2:$E$7525=AF22&amp;AE22),'[1]檢查、製造商、認證種類、字號'!$C$2:$C$7525)=0,"",LOOKUP(1,0/('[1]檢查、製造商、認證種類、字號'!$B$2:$B$7525&amp;'[1]檢查、製造商、認證種類、字號'!$E$2:$E$7525=AF22&amp;AE22),'[1]檢查、製造商、認證種類、字號'!$C$2:$C$7525)),"")</f>
        <v>金蘭食品股份有限公司</v>
      </c>
      <c r="AE22" s="60" t="str">
        <f>IFERROR(IF(IFERROR(VLOOKUP(AF22&amp;LEFT($G$3,2),'[1]檢查、製造商、認證種類、字號'!$Q$2:$R$242,2,FALSE),"")="",VLOOKUP(AF22,'[1]檢查、製造商、認證種類、字號'!$B$2:$E$7525,4,FALSE),VLOOKUP(AF22&amp;LEFT($G$3,2),'[1]檢查、製造商、認證種類、字號'!$Q$2:$R$242,2,FALSE)),"")</f>
        <v>日陞</v>
      </c>
      <c r="AF22" s="132" t="s">
        <v>93</v>
      </c>
      <c r="AG22" s="122"/>
      <c r="AH22" s="40" t="s">
        <v>98</v>
      </c>
      <c r="AI22" s="48" t="str">
        <f>IFERROR(IF(LOOKUP(1,0/('[1]檢查、製造商、認證種類、字號'!$B$2:$B$7525&amp;'[1]檢查、製造商、認證種類、字號'!$E$2:$E$7525=AF22&amp;AE22),'[1]檢查、製造商、認證種類、字號'!$F$2:$F$7525)=0,"",LOOKUP(1,0/('[1]檢查、製造商、認證種類、字號'!$B$2:$B$7525&amp;'[1]檢查、製造商、認證種類、字號'!$E$2:$E$7525=AF22&amp;AE22),'[1]檢查、製造商、認證種類、字號'!$F$2:$F$7525)),"")</f>
        <v>桶</v>
      </c>
      <c r="AJ22" s="52" t="str">
        <f>IFERROR(IF(LOOKUP(1,0/('[1]檢查、製造商、認證種類、字號'!$B$2:$B$7525&amp;'[1]檢查、製造商、認證種類、字號'!$E$2:$E$7525=AF22&amp;AE22),'[1]檢查、製造商、認證種類、字號'!$H$2:$H$7525)=0,"",LOOKUP(1,0/('[1]檢查、製造商、認證種類、字號'!$B$2:$B$7525&amp;'[1]檢查、製造商、認證種類、字號'!$E$2:$E$7525=AF22&amp;AE22),'[1]檢查、製造商、認證種類、字號'!$H$2:$H$7525)),"")</f>
        <v/>
      </c>
      <c r="AK22" s="59" t="str">
        <f>IFERROR(IF(LOOKUP(1,0/('[1]檢查、製造商、認證種類、字號'!$B$2:$B$7525&amp;'[1]檢查、製造商、認證種類、字號'!$E$2:$E$7525=AF22&amp;AE22),'[1]檢查、製造商、認證種類、字號'!$I$2:$I$7525)=0,"",LOOKUP(1,0/('[1]檢查、製造商、認證種類、字號'!$B$2:$B$7525&amp;'[1]檢查、製造商、認證種類、字號'!$E$2:$E$7525=AF22&amp;AE22),'[1]檢查、製造商、認證種類、字號'!$I$2:$I$7525)),"")</f>
        <v/>
      </c>
      <c r="AL22" s="57" t="s">
        <v>28</v>
      </c>
      <c r="AM22" s="58" t="s">
        <v>28</v>
      </c>
      <c r="AN22" s="530"/>
      <c r="AO22" s="522"/>
      <c r="AP22" s="40" t="s">
        <v>119</v>
      </c>
      <c r="AQ22" s="52" t="str">
        <f>IFERROR(IF(LOOKUP(1,0/('[1]檢查、製造商、認證種類、字號'!$B$2:$B$7525&amp;'[1]檢查、製造商、認證種類、字號'!$E$2:$E$7525=AS22&amp;AR22),'[1]檢查、製造商、認證種類、字號'!$C$2:$C$7525)=0,"",LOOKUP(1,0/('[1]檢查、製造商、認證種類、字號'!$B$2:$B$7525&amp;'[1]檢查、製造商、認證種類、字號'!$E$2:$E$7525=AS22&amp;AR22),'[1]檢查、製造商、認證種類、字號'!$C$2:$C$7525)),"")</f>
        <v/>
      </c>
      <c r="AR22" s="53" t="str">
        <f>IFERROR(IF(IFERROR(VLOOKUP(AS22&amp;LEFT($G$3,2),'[1]檢查、製造商、認證種類、字號'!$P$1:$Q$2,2,FALSE),"")="",VLOOKUP(AS22,'[1]檢查、製造商、認證種類、字號'!$B$2:$E$7525,4,FALSE),VLOOKUP(AS22&amp;LEFT($G$3,2),'[1]檢查、製造商、認證種類、字號'!$P$1:$Q$2,2,FALSE)),"")</f>
        <v>荃珍</v>
      </c>
      <c r="AS22" s="198" t="s">
        <v>138</v>
      </c>
      <c r="AT22" s="195"/>
      <c r="AU22" s="40">
        <v>1</v>
      </c>
      <c r="AV22" s="48" t="str">
        <f>IFERROR(IF(LOOKUP(1,0/('[1]檢查、製造商、認證種類、字號'!$B$2:$B$7525&amp;'[1]檢查、製造商、認證種類、字號'!$E$2:$E$7525=AS22&amp;AR22),'[1]檢查、製造商、認證種類、字號'!$F$2:$F$7525)=0,"",LOOKUP(1,0/('[1]檢查、製造商、認證種類、字號'!$B$2:$B$7525&amp;'[1]檢查、製造商、認證種類、字號'!$E$2:$E$7525=AS22&amp;AR22),'[1]檢查、製造商、認證種類、字號'!$F$2:$F$7525)),"")</f>
        <v>KG</v>
      </c>
      <c r="AW22" s="52" t="str">
        <f>IFERROR(IF(LOOKUP(1,0/('[1]檢查、製造商、認證種類、字號'!$B$2:$B$7525&amp;'[1]檢查、製造商、認證種類、字號'!$E$2:$E$7525=AS22&amp;AR22),'[1]檢查、製造商、認證種類、字號'!$H$2:$H$7525)=0,"",LOOKUP(1,0/('[1]檢查、製造商、認證種類、字號'!$B$2:$B$7525&amp;'[1]檢查、製造商、認證種類、字號'!$E$2:$E$7525=AS22&amp;AR22),'[1]檢查、製造商、認證種類、字號'!$H$2:$H$7525)),"")</f>
        <v/>
      </c>
      <c r="AX22" s="59" t="str">
        <f>IFERROR(IF(LOOKUP(1,0/('[1]檢查、製造商、認證種類、字號'!$B$2:$B$7525&amp;'[1]檢查、製造商、認證種類、字號'!$E$2:$E$7525=AS22&amp;AR22),'[1]檢查、製造商、認證種類、字號'!$I$2:$I$7525)=0,"",LOOKUP(1,0/('[1]檢查、製造商、認證種類、字號'!$B$2:$B$7525&amp;'[1]檢查、製造商、認證種類、字號'!$E$2:$E$7525=AS22&amp;AR22),'[1]檢查、製造商、認證種類、字號'!$I$2:$I$7525)),"")</f>
        <v/>
      </c>
      <c r="AY22" s="57" t="s">
        <v>28</v>
      </c>
      <c r="AZ22" s="58" t="s">
        <v>28</v>
      </c>
      <c r="BA22" s="530"/>
      <c r="BB22" s="522"/>
      <c r="BC22" s="40" t="s">
        <v>119</v>
      </c>
      <c r="BD22" s="52" t="str">
        <f>IFERROR(IF(LOOKUP(1,0/('[1]檢查、製造商、認證種類、字號'!$B$2:$B$7525&amp;'[1]檢查、製造商、認證種類、字號'!$E$2:$E$7525=BF22&amp;BE22),'[1]檢查、製造商、認證種類、字號'!$C$2:$C$7525)=0,"",LOOKUP(1,0/('[1]檢查、製造商、認證種類、字號'!$B$2:$B$7525&amp;'[1]檢查、製造商、認證種類、字號'!$E$2:$E$7525=BF22&amp;BE22),'[1]檢查、製造商、認證種類、字號'!$C$2:$C$7525)),"")</f>
        <v/>
      </c>
      <c r="BE22" s="53" t="str">
        <f>IFERROR(IF(IFERROR(VLOOKUP(BF22&amp;LEFT($G$3,2),'[1]檢查、製造商、認證種類、字號'!$P$1:$Q$2,2,FALSE),"")="",VLOOKUP(BF22,'[1]檢查、製造商、認證種類、字號'!$B$2:$E$7525,4,FALSE),VLOOKUP(BF22&amp;LEFT($G$3,2),'[1]檢查、製造商、認證種類、字號'!$P$1:$Q$2,2,FALSE)),"")</f>
        <v>葉志豪</v>
      </c>
      <c r="BF22" s="199" t="s">
        <v>139</v>
      </c>
      <c r="BG22" s="195">
        <v>11</v>
      </c>
      <c r="BH22" s="40">
        <f t="shared" si="12"/>
        <v>15</v>
      </c>
      <c r="BI22" s="48" t="str">
        <f>IFERROR(IF(LOOKUP(1,0/('[1]檢查、製造商、認證種類、字號'!$B$2:$B$7525&amp;'[1]檢查、製造商、認證種類、字號'!$E$2:$E$7525=BF22&amp;BE22),'[1]檢查、製造商、認證種類、字號'!$F$2:$F$7525)=0,"",LOOKUP(1,0/('[1]檢查、製造商、認證種類、字號'!$B$2:$B$7525&amp;'[1]檢查、製造商、認證種類、字號'!$E$2:$E$7525=BF22&amp;BE22),'[1]檢查、製造商、認證種類、字號'!$F$2:$F$7525)),"")</f>
        <v>KG</v>
      </c>
      <c r="BJ22" s="52" t="str">
        <f>IFERROR(IF(LOOKUP(1,0/('[1]檢查、製造商、認證種類、字號'!$B$2:$B$7525&amp;'[1]檢查、製造商、認證種類、字號'!$E$2:$E$7525=BF22&amp;BE22),'[1]檢查、製造商、認證種類、字號'!$H$2:$H$7525)=0,"",LOOKUP(1,0/('[1]檢查、製造商、認證種類、字號'!$B$2:$B$7525&amp;'[1]檢查、製造商、認證種類、字號'!$E$2:$E$7525=BF22&amp;BE22),'[1]檢查、製造商、認證種類、字號'!$H$2:$H$7525)),"")</f>
        <v>臺灣有機農產品</v>
      </c>
      <c r="BK22" s="59" t="str">
        <f>IFERROR(IF(LOOKUP(1,0/('[1]檢查、製造商、認證種類、字號'!$B$2:$B$7525&amp;'[1]檢查、製造商、認證種類、字號'!$E$2:$E$7525=BF22&amp;BE22),'[1]檢查、製造商、認證種類、字號'!$I$2:$I$7525)=0,"",LOOKUP(1,0/('[1]檢查、製造商、認證種類、字號'!$B$2:$B$7525&amp;'[1]檢查、製造商、認證種類、字號'!$E$2:$E$7525=BF22&amp;BE22),'[1]檢查、製造商、認證種類、字號'!$I$2:$I$7525)),"")</f>
        <v>1-007-115012</v>
      </c>
      <c r="BL22" s="57" t="s">
        <v>28</v>
      </c>
      <c r="BM22" s="58"/>
      <c r="BN22" s="520"/>
      <c r="BO22" s="522"/>
      <c r="BP22" s="40" t="s">
        <v>119</v>
      </c>
      <c r="BQ22" s="52" t="str">
        <f>IFERROR(IF(LOOKUP(1,0/('[1]檢查、製造商、認證種類、字號'!$B$2:$B$7525&amp;'[1]檢查、製造商、認證種類、字號'!$E$2:$E$7525=BS22&amp;BR22),'[1]檢查、製造商、認證種類、字號'!$C$2:$C$7525)=0,"",LOOKUP(1,0/('[1]檢查、製造商、認證種類、字號'!$B$2:$B$7525&amp;'[1]檢查、製造商、認證種類、字號'!$E$2:$E$7525=BS22&amp;BR22),'[1]檢查、製造商、認證種類、字號'!$C$2:$C$7525)),"")</f>
        <v/>
      </c>
      <c r="BR22" s="60" t="str">
        <f>IFERROR(IF(IFERROR(VLOOKUP(BS22&amp;LEFT($G$3,2),'[1]檢查、製造商、認證種類、字號'!$P$1:$Q$2,2,FALSE),"")="",VLOOKUP(BS22,'[1]檢查、製造商、認證種類、字號'!$B$2:$E$7525,4,FALSE),VLOOKUP(BS22&amp;LEFT($G$3,2),'[1]檢查、製造商、認證種類、字號'!$P$1:$Q$2,2,FALSE)),"")</f>
        <v/>
      </c>
      <c r="BS22" s="197"/>
      <c r="BT22" s="40"/>
      <c r="BU22" s="40"/>
      <c r="BV22" s="48" t="str">
        <f>IFERROR(IF(LOOKUP(1,0/('[1]檢查、製造商、認證種類、字號'!$B$2:$B$7525&amp;'[1]檢查、製造商、認證種類、字號'!$E$2:$E$7525=BS22&amp;BR22),'[1]檢查、製造商、認證種類、字號'!$F$2:$F$7525)=0,"",LOOKUP(1,0/('[1]檢查、製造商、認證種類、字號'!$B$2:$B$7525&amp;'[1]檢查、製造商、認證種類、字號'!$E$2:$E$7525=BS22&amp;BR22),'[1]檢查、製造商、認證種類、字號'!$F$2:$F$7525)),"")</f>
        <v/>
      </c>
      <c r="BW22" s="61"/>
      <c r="BX22" s="40" t="str">
        <f t="shared" si="13"/>
        <v/>
      </c>
      <c r="BY22" s="52" t="str">
        <f>IFERROR(IF(LOOKUP(1,0/('[1]檢查、製造商、認證種類、字號'!$B$2:$B$7525&amp;'[1]檢查、製造商、認證種類、字號'!$E$2:$E$7525=BS22&amp;BR22),'[1]檢查、製造商、認證種類、字號'!$H$2:$H$7525)=0,"",LOOKUP(1,0/('[1]檢查、製造商、認證種類、字號'!$B$2:$B$7525&amp;'[1]檢查、製造商、認證種類、字號'!$E$2:$E$7525=BS22&amp;BR22),'[1]檢查、製造商、認證種類、字號'!$H$2:$H$7525)),"")</f>
        <v/>
      </c>
      <c r="BZ22" s="59" t="str">
        <f>IFERROR(IF(LOOKUP(1,0/('[1]檢查、製造商、認證種類、字號'!$B$2:$B$7525&amp;'[1]檢查、製造商、認證種類、字號'!$E$2:$E$7525=BS22&amp;BR22),'[1]檢查、製造商、認證種類、字號'!$I$2:$I$7525)=0,"",LOOKUP(1,0/('[1]檢查、製造商、認證種類、字號'!$B$2:$B$7525&amp;'[1]檢查、製造商、認證種類、字號'!$E$2:$E$7525=BS22&amp;BR22),'[1]檢查、製造商、認證種類、字號'!$I$2:$I$7525)),"")</f>
        <v/>
      </c>
      <c r="CA22" s="57" t="s">
        <v>28</v>
      </c>
      <c r="CB22" s="58" t="s">
        <v>28</v>
      </c>
      <c r="CC22" s="152" t="s">
        <v>30</v>
      </c>
      <c r="CD22" s="152" t="str">
        <f>IFERROR(IF(LOOKUP(1,0/('[1]檢查、製造商、認證種類、字號'!$B$2:$B$7123&amp;'[1]檢查、製造商、認證種類、字號'!$E$2:$E$7123=CF22&amp;CE22),'[1]檢查、製造商、認證種類、字號'!$C$2:$C$7123)=0,"",LOOKUP(1,0/('[1]檢查、製造商、認證種類、字號'!$B$2:$B$7123&amp;'[1]檢查、製造商、認證種類、字號'!$E$2:$E$7123=CF22&amp;CE22),'[1]檢查、製造商、認證種類、字號'!$C$2:$C$7123)),"")</f>
        <v>台灣可果美股份有限公司</v>
      </c>
      <c r="CE22" s="152" t="str">
        <f>IFERROR(IF(IFERROR(VLOOKUP(CF22&amp;LEFT($G$3,2),'[1]檢查、製造商、認證種類、字號'!$Q$2:$R$87,2,FALSE),"")="",VLOOKUP(CF22,'[1]檢查、製造商、認證種類、字號'!$B$2:$G$7123,4,FALSE),VLOOKUP(CF22&amp;LEFT($G$3,2),'[1]檢查、製造商、認證種類、字號'!$Q$2:$R$198,2,FALSE)),"")</f>
        <v>豐輝</v>
      </c>
      <c r="CF22" s="65" t="s">
        <v>140</v>
      </c>
      <c r="CG22" s="65"/>
      <c r="CH22" s="66" t="str">
        <f>IFERROR(IF(LOOKUP(1,0/('[1]檢查、製造商、認證種類、字號'!$B$2:$B$7123&amp;'[1]檢查、製造商、認證種類、字號'!$E$2:$E$7123=CF22&amp;CE22),'[1]檢查、製造商、認證種類、字號'!$F$2:$F$7123)=0,"",LOOKUP(1,0/('[1]檢查、製造商、認證種類、字號'!$B$2:$B$7123&amp;'[1]檢查、製造商、認證種類、字號'!$E$2:$E$7123=CF22&amp;CE22),'[1]檢查、製造商、認證種類、字號'!$F$2:$F$7123)),"")</f>
        <v>桶</v>
      </c>
      <c r="CI22" s="153"/>
      <c r="CJ22" s="154" t="str">
        <f t="shared" si="2"/>
        <v/>
      </c>
      <c r="CK22" s="52" t="str">
        <f>IFERROR(IF(LOOKUP(1,0/('[1]檢查、製造商、認證種類、字號'!$B$2:$B$7123&amp;'[1]檢查、製造商、認證種類、字號'!$E$2:$E$7123=CF22&amp;CE22),'[1]檢查、製造商、認證種類、字號'!$H$2:$H$7123)=0,"",LOOKUP(1,0/('[1]檢查、製造商、認證種類、字號'!$B$2:$B$7123&amp;'[1]檢查、製造商、認證種類、字號'!$E$2:$E$7123=CF22&amp;CE22),'[1]檢查、製造商、認證種類、字號'!$H$2:$H$7123)),"")</f>
        <v/>
      </c>
      <c r="CL22" s="59" t="str">
        <f>IFERROR(IF(LOOKUP(1,0/('[1]檢查、製造商、認證種類、字號'!$B$2:$B$7123&amp;'[1]檢查、製造商、認證種類、字號'!$E$2:$E$7123=CF22&amp;CE22),'[1]檢查、製造商、認證種類、字號'!$I$2:$I$7123)=0,"",LOOKUP(1,0/('[1]檢查、製造商、認證種類、字號'!$B$2:$B$7123&amp;'[1]檢查、製造商、認證種類、字號'!$E$2:$E$7123=CF22&amp;CE22),'[1]檢查、製造商、認證種類、字號'!$I$2:$I$7123)),"")</f>
        <v/>
      </c>
      <c r="CM22" s="57"/>
      <c r="CN22" s="58"/>
    </row>
    <row r="23" spans="1:92" s="32" customFormat="1" ht="24.75">
      <c r="A23" s="527"/>
      <c r="B23" s="522"/>
      <c r="C23" s="40" t="s">
        <v>119</v>
      </c>
      <c r="D23" s="52" t="str">
        <f>IFERROR(IF(LOOKUP(1,0/('[1]檢查、製造商、認證種類、字號'!$B$2:$B$7525&amp;'[1]檢查、製造商、認證種類、字號'!$E$2:$E$7525=F23&amp;E23),'[1]檢查、製造商、認證種類、字號'!$C$2:$C$7525)=0,"",LOOKUP(1,0/('[1]檢查、製造商、認證種類、字號'!$B$2:$B$7525&amp;'[1]檢查、製造商、認證種類、字號'!$E$2:$E$7525=F23&amp;E23),'[1]檢查、製造商、認證種類、字號'!$C$2:$C$7525)),"")</f>
        <v>金蘭食品股份有限公司</v>
      </c>
      <c r="E23" s="60" t="str">
        <f>IFERROR(IF(IFERROR(VLOOKUP(F23&amp;LEFT($G$3,2),'[1]檢查、製造商、認證種類、字號'!$Q$2:$R$242,2,FALSE),"")="",VLOOKUP(F23,'[1]檢查、製造商、認證種類、字號'!$B$2:$E$7525,4,FALSE),VLOOKUP(F23&amp;LEFT($G$3,2),'[1]檢查、製造商、認證種類、字號'!$Q$2:$R$242,2,FALSE)),"")</f>
        <v>日陞</v>
      </c>
      <c r="F23" s="200" t="s">
        <v>141</v>
      </c>
      <c r="G23" s="55"/>
      <c r="H23" s="108" t="s">
        <v>142</v>
      </c>
      <c r="I23" s="48" t="str">
        <f>IFERROR(IF(LOOKUP(1,0/('[1]檢查、製造商、認證種類、字號'!$B$2:$B$7525&amp;'[1]檢查、製造商、認證種類、字號'!$E$2:$E$7525=F23&amp;E23),'[1]檢查、製造商、認證種類、字號'!$F$2:$F$7525)=0,"",LOOKUP(1,0/('[1]檢查、製造商、認證種類、字號'!$B$2:$B$7525&amp;'[1]檢查、製造商、認證種類、字號'!$E$2:$E$7525=F23&amp;E23),'[1]檢查、製造商、認證種類、字號'!$F$2:$F$7525)),"")</f>
        <v>桶</v>
      </c>
      <c r="J23" s="52" t="str">
        <f>IFERROR(IF(LOOKUP(1,0/('[1]檢查、製造商、認證種類、字號'!$B$2:$B$7525&amp;'[1]檢查、製造商、認證種類、字號'!$E$2:$E$7525=F23&amp;E23),'[1]檢查、製造商、認證種類、字號'!$H$2:$H$7525)=0,"",LOOKUP(1,0/('[1]檢查、製造商、認證種類、字號'!$B$2:$B$7525&amp;'[1]檢查、製造商、認證種類、字號'!$E$2:$E$7525=F23&amp;E23),'[1]檢查、製造商、認證種類、字號'!$H$2:$H$7525)),"")</f>
        <v/>
      </c>
      <c r="K23" s="52" t="str">
        <f>IFERROR(IF(LOOKUP(1,0/('[1]檢查、製造商、認證種類、字號'!$B$2:$B$7525&amp;'[1]檢查、製造商、認證種類、字號'!$E$2:$E$7525=F23&amp;E23),'[1]檢查、製造商、認證種類、字號'!$I$2:$I$7525)=0,"",LOOKUP(1,0/('[1]檢查、製造商、認證種類、字號'!$B$2:$B$7525&amp;'[1]檢查、製造商、認證種類、字號'!$E$2:$E$7525=F23&amp;E23),'[1]檢查、製造商、認證種類、字號'!$I$2:$I$7525)),"")</f>
        <v/>
      </c>
      <c r="L23" s="201" t="s">
        <v>28</v>
      </c>
      <c r="M23" s="58"/>
      <c r="N23" s="527"/>
      <c r="O23" s="522"/>
      <c r="P23" s="40" t="s">
        <v>119</v>
      </c>
      <c r="Q23" s="52" t="str">
        <f>IFERROR(IF(LOOKUP(1,0/('[1]檢查、製造商、認證種類、字號'!$B$2:$B$7525&amp;'[1]檢查、製造商、認證種類、字號'!$E$2:$E$7525=S23&amp;R23),'[1]檢查、製造商、認證種類、字號'!$C$2:$C$7525)=0,"",LOOKUP(1,0/('[1]檢查、製造商、認證種類、字號'!$B$2:$B$7525&amp;'[1]檢查、製造商、認證種類、字號'!$E$2:$E$7525=S23&amp;R23),'[1]檢查、製造商、認證種類、字號'!$C$2:$C$7525)),"")</f>
        <v>上鼎昆布</v>
      </c>
      <c r="R23" s="53" t="s">
        <v>143</v>
      </c>
      <c r="S23" s="54" t="s">
        <v>144</v>
      </c>
      <c r="T23" s="55"/>
      <c r="U23" s="202">
        <v>0.6</v>
      </c>
      <c r="V23" s="48" t="str">
        <f>IFERROR(IF(LOOKUP(1,0/('[1]檢查、製造商、認證種類、字號'!$B$2:$B$7525&amp;'[1]檢查、製造商、認證種類、字號'!$E$2:$E$7525=S23&amp;R23),'[1]檢查、製造商、認證種類、字號'!$F$2:$F$7525)=0,"",LOOKUP(1,0/('[1]檢查、製造商、認證種類、字號'!$B$2:$B$7525&amp;'[1]檢查、製造商、認證種類、字號'!$E$2:$E$7525=S23&amp;R23),'[1]檢查、製造商、認證種類、字號'!$F$2:$F$7525)),"")</f>
        <v>KG</v>
      </c>
      <c r="W23" s="52" t="str">
        <f>IFERROR(IF(LOOKUP(1,0/('[1]檢查、製造商、認證種類、字號'!$B$2:$B$7525&amp;'[1]檢查、製造商、認證種類、字號'!$E$2:$E$7525=S23&amp;R23),'[1]檢查、製造商、認證種類、字號'!$H$2:$H$7525)=0,"",LOOKUP(1,0/('[1]檢查、製造商、認證種類、字號'!$B$2:$B$7525&amp;'[1]檢查、製造商、認證種類、字號'!$E$2:$E$7525=S23&amp;R23),'[1]檢查、製造商、認證種類、字號'!$H$2:$H$7525)),"")</f>
        <v/>
      </c>
      <c r="X23" s="59" t="str">
        <f>IFERROR(IF(LOOKUP(1,0/('[1]檢查、製造商、認證種類、字號'!$B$2:$B$7525&amp;'[1]檢查、製造商、認證種類、字號'!$E$2:$E$7525=S23&amp;R23),'[1]檢查、製造商、認證種類、字號'!$I$2:$I$7525)=0,"",LOOKUP(1,0/('[1]檢查、製造商、認證種類、字號'!$B$2:$B$7525&amp;'[1]檢查、製造商、認證種類、字號'!$E$2:$E$7525=S23&amp;R23),'[1]檢查、製造商、認證種類、字號'!$I$2:$I$7525)),"")</f>
        <v/>
      </c>
      <c r="Y23" s="57" t="s">
        <v>28</v>
      </c>
      <c r="Z23" s="58" t="s">
        <v>145</v>
      </c>
      <c r="AA23" s="527"/>
      <c r="AB23" s="522"/>
      <c r="AC23" s="40" t="s">
        <v>119</v>
      </c>
      <c r="AD23" s="52" t="str">
        <f>IFERROR(IF(LOOKUP(1,0/('[1]檢查、製造商、認證種類、字號'!$B$2:$B$7525&amp;'[1]檢查、製造商、認證種類、字號'!$E$2:$E$7525=AF23&amp;AE23),'[1]檢查、製造商、認證種類、字號'!$C$2:$C$7525)=0,"",LOOKUP(1,0/('[1]檢查、製造商、認證種類、字號'!$B$2:$B$7525&amp;'[1]檢查、製造商、認證種類、字號'!$E$2:$E$7525=AF23&amp;AE23),'[1]檢查、製造商、認證種類、字號'!$C$2:$C$7525)),"")</f>
        <v>禾品企業有限公司</v>
      </c>
      <c r="AE23" s="53" t="str">
        <f>IFERROR(IF(IFERROR(VLOOKUP(AF23&amp;LEFT($G$3,2),'[1]檢查、製造商、認證種類、字號'!$P$1:$Q$2,2,FALSE),"")="",VLOOKUP(AF23,'[1]檢查、製造商、認證種類、字號'!$B$2:$E$7525,4,FALSE),VLOOKUP(AF23&amp;LEFT($G$3,2),'[1]檢查、製造商、認證種類、字號'!$P$1:$Q$2,2,FALSE)),"")</f>
        <v>禾品</v>
      </c>
      <c r="AF23" s="203" t="s">
        <v>146</v>
      </c>
      <c r="AG23" s="122"/>
      <c r="AH23" s="56">
        <v>15</v>
      </c>
      <c r="AI23" s="48" t="str">
        <f>IFERROR(IF(LOOKUP(1,0/('[1]檢查、製造商、認證種類、字號'!$B$2:$B$7525&amp;'[1]檢查、製造商、認證種類、字號'!$E$2:$E$7525=AF23&amp;AE23),'[1]檢查、製造商、認證種類、字號'!$F$2:$F$7525)=0,"",LOOKUP(1,0/('[1]檢查、製造商、認證種類、字號'!$B$2:$B$7525&amp;'[1]檢查、製造商、認證種類、字號'!$E$2:$E$7525=AF23&amp;AE23),'[1]檢查、製造商、認證種類、字號'!$F$2:$F$7525)),"")</f>
        <v>粒</v>
      </c>
      <c r="AJ23" s="52" t="str">
        <f>IFERROR(IF(LOOKUP(1,0/('[1]檢查、製造商、認證種類、字號'!$B$2:$B$7525&amp;'[1]檢查、製造商、認證種類、字號'!$E$2:$E$7525=AF23&amp;AE23),'[1]檢查、製造商、認證種類、字號'!$H$2:$H$7525)=0,"",LOOKUP(1,0/('[1]檢查、製造商、認證種類、字號'!$B$2:$B$7525&amp;'[1]檢查、製造商、認證種類、字號'!$E$2:$E$7525=AF23&amp;AE23),'[1]檢查、製造商、認證種類、字號'!$H$2:$H$7525)),"")</f>
        <v>雞蛋噴印-洗選鮮蛋</v>
      </c>
      <c r="AK23" s="59" t="str">
        <f>IFERROR(IF(LOOKUP(1,0/('[1]檢查、製造商、認證種類、字號'!$B$2:$B$7525&amp;'[1]檢查、製造商、認證種類、字號'!$E$2:$E$7525=AF23&amp;AE23),'[1]檢查、製造商、認證種類、字號'!$I$2:$I$7525)=0,"",LOOKUP(1,0/('[1]檢查、製造商、認證種類、字號'!$B$2:$B$7525&amp;'[1]檢查、製造商、認證種類、字號'!$E$2:$E$7525=AF23&amp;AE23),'[1]檢查、製造商、認證種類、字號'!$I$2:$I$7525)),"")</f>
        <v>F590022210200</v>
      </c>
      <c r="AL23" s="57" t="s">
        <v>28</v>
      </c>
      <c r="AM23" s="58" t="s">
        <v>147</v>
      </c>
      <c r="AN23" s="530"/>
      <c r="AO23" s="522"/>
      <c r="AP23" s="40" t="s">
        <v>119</v>
      </c>
      <c r="AQ23" s="52" t="str">
        <f>IFERROR(IF(LOOKUP(1,0/('[1]檢查、製造商、認證種類、字號'!$B$2:$B$7525&amp;'[1]檢查、製造商、認證種類、字號'!$E$2:$E$7525=AS23&amp;AR23),'[1]檢查、製造商、認證種類、字號'!$C$2:$C$7525)=0,"",LOOKUP(1,0/('[1]檢查、製造商、認證種類、字號'!$B$2:$B$7525&amp;'[1]檢查、製造商、認證種類、字號'!$E$2:$E$7525=AS23&amp;AR23),'[1]檢查、製造商、認證種類、字號'!$C$2:$C$7525)),"")</f>
        <v/>
      </c>
      <c r="AR23" s="60" t="str">
        <f>IFERROR(IF(IFERROR(VLOOKUP(AS23&amp;LEFT($G$3,2),'[1]檢查、製造商、認證種類、字號'!$Q$2:$R$242,2,FALSE),"")="",VLOOKUP(AS23,'[1]檢查、製造商、認證種類、字號'!$B$2:$E$7525,4,FALSE),VLOOKUP(AS23&amp;LEFT($G$3,2),'[1]檢查、製造商、認證種類、字號'!$Q$2:$R$242,2,FALSE)),"")</f>
        <v>家煥</v>
      </c>
      <c r="AS23" s="198" t="s">
        <v>90</v>
      </c>
      <c r="AT23" s="195"/>
      <c r="AU23" s="158">
        <v>0.6</v>
      </c>
      <c r="AV23" s="48" t="str">
        <f>IFERROR(IF(LOOKUP(1,0/('[1]檢查、製造商、認證種類、字號'!$B$2:$B$7525&amp;'[1]檢查、製造商、認證種類、字號'!$E$2:$E$7525=AS23&amp;AR23),'[1]檢查、製造商、認證種類、字號'!$F$2:$F$7525)=0,"",LOOKUP(1,0/('[1]檢查、製造商、認證種類、字號'!$B$2:$B$7525&amp;'[1]檢查、製造商、認證種類、字號'!$E$2:$E$7525=AS23&amp;AR23),'[1]檢查、製造商、認證種類、字號'!$F$2:$F$7525)),"")</f>
        <v>KG</v>
      </c>
      <c r="AW23" s="52" t="str">
        <f>IFERROR(IF(LOOKUP(1,0/('[1]檢查、製造商、認證種類、字號'!$B$2:$B$7525&amp;'[1]檢查、製造商、認證種類、字號'!$E$2:$E$7525=AS23&amp;AR23),'[1]檢查、製造商、認證種類、字號'!$H$2:$H$7525)=0,"",LOOKUP(1,0/('[1]檢查、製造商、認證種類、字號'!$B$2:$B$7525&amp;'[1]檢查、製造商、認證種類、字號'!$E$2:$E$7525=AS23&amp;AR23),'[1]檢查、製造商、認證種類、字號'!$H$2:$H$7525)),"")</f>
        <v/>
      </c>
      <c r="AX23" s="59" t="str">
        <f>IFERROR(IF(LOOKUP(1,0/('[1]檢查、製造商、認證種類、字號'!$B$2:$B$7525&amp;'[1]檢查、製造商、認證種類、字號'!$E$2:$E$7525=AS23&amp;AR23),'[1]檢查、製造商、認證種類、字號'!$I$2:$I$7525)=0,"",LOOKUP(1,0/('[1]檢查、製造商、認證種類、字號'!$B$2:$B$7525&amp;'[1]檢查、製造商、認證種類、字號'!$E$2:$E$7525=AS23&amp;AR23),'[1]檢查、製造商、認證種類、字號'!$I$2:$I$7525)),"")</f>
        <v/>
      </c>
      <c r="AY23" s="57" t="s">
        <v>28</v>
      </c>
      <c r="AZ23" s="58" t="s">
        <v>28</v>
      </c>
      <c r="BA23" s="530"/>
      <c r="BB23" s="522"/>
      <c r="BC23" s="40" t="s">
        <v>119</v>
      </c>
      <c r="BD23" s="52" t="str">
        <f>IFERROR(IF(LOOKUP(1,0/('[1]檢查、製造商、認證種類、字號'!$B$2:$B$7525&amp;'[1]檢查、製造商、認證種類、字號'!$E$2:$E$7525=BF23&amp;BE23),'[1]檢查、製造商、認證種類、字號'!$C$2:$C$7525)=0,"",LOOKUP(1,0/('[1]檢查、製造商、認證種類、字號'!$B$2:$B$7525&amp;'[1]檢查、製造商、認證種類、字號'!$E$2:$E$7525=BF23&amp;BE23),'[1]檢查、製造商、認證種類、字號'!$C$2:$C$7525)),"")</f>
        <v/>
      </c>
      <c r="BE23" s="60" t="str">
        <f>IFERROR(IF(IFERROR(VLOOKUP(BF23&amp;LEFT($G$3,2),'[1]檢查、製造商、認證種類、字號'!$Q$2:$R$242,2,FALSE),"")="",VLOOKUP(BF23,'[1]檢查、製造商、認證種類、字號'!$B$2:$E$7525,4,FALSE),VLOOKUP(BF23&amp;LEFT($G$3,2),'[1]檢查、製造商、認證種類、字號'!$Q$2:$R$242,2,FALSE)),"")</f>
        <v>祥亮</v>
      </c>
      <c r="BF23" s="130" t="s">
        <v>148</v>
      </c>
      <c r="BG23" s="195">
        <v>6.5</v>
      </c>
      <c r="BH23" s="40">
        <f t="shared" si="12"/>
        <v>9</v>
      </c>
      <c r="BI23" s="48" t="str">
        <f>IFERROR(IF(LOOKUP(1,0/('[1]檢查、製造商、認證種類、字號'!$B$2:$B$7525&amp;'[1]檢查、製造商、認證種類、字號'!$E$2:$E$7525=BF23&amp;BE23),'[1]檢查、製造商、認證種類、字號'!$F$2:$F$7525)=0,"",LOOKUP(1,0/('[1]檢查、製造商、認證種類、字號'!$B$2:$B$7525&amp;'[1]檢查、製造商、認證種類、字號'!$E$2:$E$7525=BF23&amp;BE23),'[1]檢查、製造商、認證種類、字號'!$F$2:$F$7525)),"")</f>
        <v>KG</v>
      </c>
      <c r="BJ23" s="52" t="str">
        <f>IFERROR(IF(LOOKUP(1,0/('[1]檢查、製造商、認證種類、字號'!$B$2:$B$7525&amp;'[1]檢查、製造商、認證種類、字號'!$E$2:$E$7525=BF23&amp;BE23),'[1]檢查、製造商、認證種類、字號'!$H$2:$H$7525)=0,"",LOOKUP(1,0/('[1]檢查、製造商、認證種類、字號'!$B$2:$B$7525&amp;'[1]檢查、製造商、認證種類、字號'!$E$2:$E$7525=BF23&amp;BE23),'[1]檢查、製造商、認證種類、字號'!$H$2:$H$7525)),"")</f>
        <v/>
      </c>
      <c r="BK23" s="59" t="str">
        <f>IFERROR(IF(LOOKUP(1,0/('[1]檢查、製造商、認證種類、字號'!$B$2:$B$7525&amp;'[1]檢查、製造商、認證種類、字號'!$E$2:$E$7525=BF23&amp;BE23),'[1]檢查、製造商、認證種類、字號'!$I$2:$I$7525)=0,"",LOOKUP(1,0/('[1]檢查、製造商、認證種類、字號'!$B$2:$B$7525&amp;'[1]檢查、製造商、認證種類、字號'!$E$2:$E$7525=BF23&amp;BE23),'[1]檢查、製造商、認證種類、字號'!$I$2:$I$7525)),"")</f>
        <v/>
      </c>
      <c r="BL23" s="57" t="s">
        <v>28</v>
      </c>
      <c r="BM23" s="58" t="s">
        <v>149</v>
      </c>
      <c r="BN23" s="520"/>
      <c r="BO23" s="522"/>
      <c r="BP23" s="40" t="s">
        <v>119</v>
      </c>
      <c r="BQ23" s="52" t="str">
        <f>IFERROR(IF(LOOKUP(1,0/('[1]檢查、製造商、認證種類、字號'!$B$2:$B$7525&amp;'[1]檢查、製造商、認證種類、字號'!$E$2:$E$7525=BS23&amp;BR23),'[1]檢查、製造商、認證種類、字號'!$C$2:$C$7525)=0,"",LOOKUP(1,0/('[1]檢查、製造商、認證種類、字號'!$B$2:$B$7525&amp;'[1]檢查、製造商、認證種類、字號'!$E$2:$E$7525=BS23&amp;BR23),'[1]檢查、製造商、認證種類、字號'!$C$2:$C$7525)),"")</f>
        <v/>
      </c>
      <c r="BR23" s="60" t="str">
        <f>IFERROR(IF(IFERROR(VLOOKUP(BS23&amp;LEFT($G$3,2),'[1]檢查、製造商、認證種類、字號'!$P$1:$Q$2,2,FALSE),"")="",VLOOKUP(BS23,'[1]檢查、製造商、認證種類、字號'!$B$2:$E$7525,4,FALSE),VLOOKUP(BS23&amp;LEFT($G$3,2),'[1]檢查、製造商、認證種類、字號'!$P$1:$Q$2,2,FALSE)),"")</f>
        <v/>
      </c>
      <c r="BS23" s="197"/>
      <c r="BT23" s="40"/>
      <c r="BU23" s="40"/>
      <c r="BV23" s="48" t="str">
        <f>IFERROR(IF(LOOKUP(1,0/('[1]檢查、製造商、認證種類、字號'!$B$2:$B$7525&amp;'[1]檢查、製造商、認證種類、字號'!$E$2:$E$7525=BS23&amp;BR23),'[1]檢查、製造商、認證種類、字號'!$F$2:$F$7525)=0,"",LOOKUP(1,0/('[1]檢查、製造商、認證種類、字號'!$B$2:$B$7525&amp;'[1]檢查、製造商、認證種類、字號'!$E$2:$E$7525=BS23&amp;BR23),'[1]檢查、製造商、認證種類、字號'!$F$2:$F$7525)),"")</f>
        <v/>
      </c>
      <c r="BW23" s="61"/>
      <c r="BX23" s="40" t="str">
        <f t="shared" si="13"/>
        <v/>
      </c>
      <c r="BY23" s="52" t="str">
        <f>IFERROR(IF(LOOKUP(1,0/('[1]檢查、製造商、認證種類、字號'!$B$2:$B$7525&amp;'[1]檢查、製造商、認證種類、字號'!$E$2:$E$7525=BS23&amp;BR23),'[1]檢查、製造商、認證種類、字號'!$H$2:$H$7525)=0,"",LOOKUP(1,0/('[1]檢查、製造商、認證種類、字號'!$B$2:$B$7525&amp;'[1]檢查、製造商、認證種類、字號'!$E$2:$E$7525=BS23&amp;BR23),'[1]檢查、製造商、認證種類、字號'!$H$2:$H$7525)),"")</f>
        <v/>
      </c>
      <c r="BZ23" s="59" t="str">
        <f>IFERROR(IF(LOOKUP(1,0/('[1]檢查、製造商、認證種類、字號'!$B$2:$B$7525&amp;'[1]檢查、製造商、認證種類、字號'!$E$2:$E$7525=BS23&amp;BR23),'[1]檢查、製造商、認證種類、字號'!$I$2:$I$7525)=0,"",LOOKUP(1,0/('[1]檢查、製造商、認證種類、字號'!$B$2:$B$7525&amp;'[1]檢查、製造商、認證種類、字號'!$E$2:$E$7525=BS23&amp;BR23),'[1]檢查、製造商、認證種類、字號'!$I$2:$I$7525)),"")</f>
        <v/>
      </c>
      <c r="CA23" s="57" t="s">
        <v>28</v>
      </c>
      <c r="CB23" s="58" t="s">
        <v>28</v>
      </c>
      <c r="CC23" s="152" t="s">
        <v>30</v>
      </c>
      <c r="CD23" s="152" t="str">
        <f>IFERROR(IF(LOOKUP(1,0/('[1]檢查、製造商、認證種類、字號'!$B$2:$B$7123&amp;'[1]檢查、製造商、認證種類、字號'!$E$2:$E$7123=CF23&amp;CE23),'[1]檢查、製造商、認證種類、字號'!$C$2:$C$7123)=0,"",LOOKUP(1,0/('[1]檢查、製造商、認證種類、字號'!$B$2:$B$7123&amp;'[1]檢查、製造商、認證種類、字號'!$E$2:$E$7123=CF23&amp;CE23),'[1]檢查、製造商、認證種類、字號'!$C$2:$C$7123)),"")</f>
        <v>好帝一食品有限公司</v>
      </c>
      <c r="CE23" s="152" t="str">
        <f>IFERROR(IF(IFERROR(VLOOKUP(CF23&amp;LEFT($G$3,2),'[1]檢查、製造商、認證種類、字號'!$Q$2:$R$87,2,FALSE),"")="",VLOOKUP(CF23,'[1]檢查、製造商、認證種類、字號'!$B$2:$G$7123,4,FALSE),VLOOKUP(CF23&amp;LEFT($G$3,2),'[1]檢查、製造商、認證種類、字號'!$Q$2:$R$198,2,FALSE)),"")</f>
        <v>豐輝</v>
      </c>
      <c r="CF23" s="65" t="s">
        <v>150</v>
      </c>
      <c r="CG23" s="65"/>
      <c r="CH23" s="66" t="str">
        <f>IFERROR(IF(LOOKUP(1,0/('[1]檢查、製造商、認證種類、字號'!$B$2:$B$7123&amp;'[1]檢查、製造商、認證種類、字號'!$E$2:$E$7123=CF23&amp;CE23),'[1]檢查、製造商、認證種類、字號'!$F$2:$F$7123)=0,"",LOOKUP(1,0/('[1]檢查、製造商、認證種類、字號'!$B$2:$B$7123&amp;'[1]檢查、製造商、認證種類、字號'!$E$2:$E$7123=CF23&amp;CE23),'[1]檢查、製造商、認證種類、字號'!$F$2:$F$7123)),"")</f>
        <v>桶</v>
      </c>
      <c r="CI23" s="153"/>
      <c r="CJ23" s="154" t="str">
        <f t="shared" si="2"/>
        <v/>
      </c>
      <c r="CK23" s="52" t="str">
        <f>IFERROR(IF(LOOKUP(1,0/('[1]檢查、製造商、認證種類、字號'!$B$2:$B$7123&amp;'[1]檢查、製造商、認證種類、字號'!$E$2:$E$7123=CF23&amp;CE23),'[1]檢查、製造商、認證種類、字號'!$H$2:$H$7123)=0,"",LOOKUP(1,0/('[1]檢查、製造商、認證種類、字號'!$B$2:$B$7123&amp;'[1]檢查、製造商、認證種類、字號'!$E$2:$E$7123=CF23&amp;CE23),'[1]檢查、製造商、認證種類、字號'!$H$2:$H$7123)),"")</f>
        <v/>
      </c>
      <c r="CL23" s="59" t="str">
        <f>IFERROR(IF(LOOKUP(1,0/('[1]檢查、製造商、認證種類、字號'!$B$2:$B$7123&amp;'[1]檢查、製造商、認證種類、字號'!$E$2:$E$7123=CF23&amp;CE23),'[1]檢查、製造商、認證種類、字號'!$I$2:$I$7123)=0,"",LOOKUP(1,0/('[1]檢查、製造商、認證種類、字號'!$B$2:$B$7123&amp;'[1]檢查、製造商、認證種類、字號'!$E$2:$E$7123=CF23&amp;CE23),'[1]檢查、製造商、認證種類、字號'!$I$2:$I$7123)),"")</f>
        <v/>
      </c>
      <c r="CM23" s="57"/>
      <c r="CN23" s="58"/>
    </row>
    <row r="24" spans="1:92" s="32" customFormat="1" ht="24.75">
      <c r="A24" s="527"/>
      <c r="B24" s="522"/>
      <c r="C24" s="40" t="s">
        <v>119</v>
      </c>
      <c r="D24" s="52" t="str">
        <f>IFERROR(IF(LOOKUP(1,0/('[1]檢查、製造商、認證種類、字號'!$B$2:$B$7525&amp;'[1]檢查、製造商、認證種類、字號'!$E$2:$E$7525=F24&amp;E24),'[1]檢查、製造商、認證種類、字號'!$C$2:$C$7525)=0,"",LOOKUP(1,0/('[1]檢查、製造商、認證種類、字號'!$B$2:$B$7525&amp;'[1]檢查、製造商、認證種類、字號'!$E$2:$E$7525=F24&amp;E24),'[1]檢查、製造商、認證種類、字號'!$C$2:$C$7525)),"")</f>
        <v/>
      </c>
      <c r="E24" s="60" t="str">
        <f>IFERROR(IF(IFERROR(VLOOKUP(F24&amp;LEFT($G$3,2),'[1]檢查、製造商、認證種類、字號'!$P$1:$Q$2,2,FALSE),"")="",VLOOKUP(F24,'[1]檢查、製造商、認證種類、字號'!$B$2:$E$7525,4,FALSE),VLOOKUP(F24&amp;LEFT($G$3,2),'[1]檢查、製造商、認證種類、字號'!$P$1:$Q$2,2,FALSE)),"")</f>
        <v/>
      </c>
      <c r="F24" s="200" t="s">
        <v>151</v>
      </c>
      <c r="G24" s="55"/>
      <c r="H24" s="108" t="s">
        <v>142</v>
      </c>
      <c r="I24" s="48" t="s">
        <v>152</v>
      </c>
      <c r="J24" s="52" t="str">
        <f>IFERROR(IF(LOOKUP(1,0/('[1]檢查、製造商、認證種類、字號'!$B$2:$B$7525&amp;'[1]檢查、製造商、認證種類、字號'!$E$2:$E$7525=F24&amp;E24),'[1]檢查、製造商、認證種類、字號'!$H$2:$H$7525)=0,"",LOOKUP(1,0/('[1]檢查、製造商、認證種類、字號'!$B$2:$B$7525&amp;'[1]檢查、製造商、認證種類、字號'!$E$2:$E$7525=F24&amp;E24),'[1]檢查、製造商、認證種類、字號'!$H$2:$H$7525)),"")</f>
        <v/>
      </c>
      <c r="K24" s="52" t="str">
        <f>IFERROR(IF(LOOKUP(1,0/('[1]檢查、製造商、認證種類、字號'!$B$2:$B$7525&amp;'[1]檢查、製造商、認證種類、字號'!$E$2:$E$7525=F24&amp;E24),'[1]檢查、製造商、認證種類、字號'!$I$2:$I$7525)=0,"",LOOKUP(1,0/('[1]檢查、製造商、認證種類、字號'!$B$2:$B$7525&amp;'[1]檢查、製造商、認證種類、字號'!$E$2:$E$7525=F24&amp;E24),'[1]檢查、製造商、認證種類、字號'!$I$2:$I$7525)),"")</f>
        <v/>
      </c>
      <c r="L24" s="57" t="s">
        <v>28</v>
      </c>
      <c r="M24" s="58"/>
      <c r="N24" s="527"/>
      <c r="O24" s="522"/>
      <c r="P24" s="40" t="s">
        <v>119</v>
      </c>
      <c r="Q24" s="52" t="str">
        <f>IFERROR(IF(LOOKUP(1,0/('[1]檢查、製造商、認證種類、字號'!$B$2:$B$7525&amp;'[1]檢查、製造商、認證種類、字號'!$E$2:$E$7525=S24&amp;R24),'[1]檢查、製造商、認證種類、字號'!$C$2:$C$7525)=0,"",LOOKUP(1,0/('[1]檢查、製造商、認證種類、字號'!$B$2:$B$7525&amp;'[1]檢查、製造商、認證種類、字號'!$E$2:$E$7525=S24&amp;R24),'[1]檢查、製造商、認證種類、字號'!$C$2:$C$7525)),"")</f>
        <v/>
      </c>
      <c r="R24" s="60" t="str">
        <f>IFERROR(IF(IFERROR(VLOOKUP(S24&amp;LEFT($G$3,2),'[1]檢查、製造商、認證種類、字號'!$Q$2:$R$242,2,FALSE),"")="",VLOOKUP(S24,'[1]檢查、製造商、認證種類、字號'!$B$2:$E$7525,4,FALSE),VLOOKUP(S24&amp;LEFT($G$3,2),'[1]檢查、製造商、認證種類、字號'!$Q$2:$R$242,2,FALSE)),"")</f>
        <v>家煥</v>
      </c>
      <c r="S24" s="200" t="s">
        <v>90</v>
      </c>
      <c r="T24" s="55"/>
      <c r="U24" s="56">
        <v>1</v>
      </c>
      <c r="V24" s="48" t="str">
        <f>IFERROR(IF(LOOKUP(1,0/('[1]檢查、製造商、認證種類、字號'!$B$2:$B$7525&amp;'[1]檢查、製造商、認證種類、字號'!$E$2:$E$7525=S24&amp;R24),'[1]檢查、製造商、認證種類、字號'!$F$2:$F$7525)=0,"",LOOKUP(1,0/('[1]檢查、製造商、認證種類、字號'!$B$2:$B$7525&amp;'[1]檢查、製造商、認證種類、字號'!$E$2:$E$7525=S24&amp;R24),'[1]檢查、製造商、認證種類、字號'!$F$2:$F$7525)),"")</f>
        <v>KG</v>
      </c>
      <c r="W24" s="52" t="str">
        <f>IFERROR(IF(LOOKUP(1,0/('[1]檢查、製造商、認證種類、字號'!$B$2:$B$7525&amp;'[1]檢查、製造商、認證種類、字號'!$E$2:$E$7525=S24&amp;R24),'[1]檢查、製造商、認證種類、字號'!$H$2:$H$7525)=0,"",LOOKUP(1,0/('[1]檢查、製造商、認證種類、字號'!$B$2:$B$7525&amp;'[1]檢查、製造商、認證種類、字號'!$E$2:$E$7525=S24&amp;R24),'[1]檢查、製造商、認證種類、字號'!$H$2:$H$7525)),"")</f>
        <v/>
      </c>
      <c r="X24" s="59" t="str">
        <f>IFERROR(IF(LOOKUP(1,0/('[1]檢查、製造商、認證種類、字號'!$B$2:$B$7525&amp;'[1]檢查、製造商、認證種類、字號'!$E$2:$E$7525=S24&amp;R24),'[1]檢查、製造商、認證種類、字號'!$I$2:$I$7525)=0,"",LOOKUP(1,0/('[1]檢查、製造商、認證種類、字號'!$B$2:$B$7525&amp;'[1]檢查、製造商、認證種類、字號'!$E$2:$E$7525=S24&amp;R24),'[1]檢查、製造商、認證種類、字號'!$I$2:$I$7525)),"")</f>
        <v/>
      </c>
      <c r="Y24" s="57" t="s">
        <v>28</v>
      </c>
      <c r="Z24" s="58" t="s">
        <v>28</v>
      </c>
      <c r="AA24" s="527"/>
      <c r="AB24" s="522"/>
      <c r="AC24" s="40" t="s">
        <v>119</v>
      </c>
      <c r="AD24" s="52" t="str">
        <f>IFERROR(IF(LOOKUP(1,0/('[1]檢查、製造商、認證種類、字號'!$B$2:$B$7525&amp;'[1]檢查、製造商、認證種類、字號'!$E$2:$E$7525=AF24&amp;AE24),'[1]檢查、製造商、認證種類、字號'!$C$2:$C$7525)=0,"",LOOKUP(1,0/('[1]檢查、製造商、認證種類、字號'!$B$2:$B$7525&amp;'[1]檢查、製造商、認證種類、字號'!$E$2:$E$7525=AF24&amp;AE24),'[1]檢查、製造商、認證種類、字號'!$C$2:$C$7525)),"")</f>
        <v/>
      </c>
      <c r="AE24" s="60" t="str">
        <f>IFERROR(IF(IFERROR(VLOOKUP(AF24&amp;LEFT($G$3,2),'[1]檢查、製造商、認證種類、字號'!$P$1:$Q$2,2,FALSE),"")="",VLOOKUP(AF24,'[1]檢查、製造商、認證種類、字號'!$B$2:$E$7525,4,FALSE),VLOOKUP(AF24&amp;LEFT($G$3,2),'[1]檢查、製造商、認證種類、字號'!$P$1:$Q$2,2,FALSE)),"")</f>
        <v/>
      </c>
      <c r="AF24" s="204"/>
      <c r="AG24" s="122"/>
      <c r="AH24" s="40"/>
      <c r="AI24" s="48" t="str">
        <f>IFERROR(IF(LOOKUP(1,0/('[1]檢查、製造商、認證種類、字號'!$B$2:$B$7525&amp;'[1]檢查、製造商、認證種類、字號'!$E$2:$E$7525=AF24&amp;AE24),'[1]檢查、製造商、認證種類、字號'!$F$2:$F$7525)=0,"",LOOKUP(1,0/('[1]檢查、製造商、認證種類、字號'!$B$2:$B$7525&amp;'[1]檢查、製造商、認證種類、字號'!$E$2:$E$7525=AF24&amp;AE24),'[1]檢查、製造商、認證種類、字號'!$F$2:$F$7525)),"")</f>
        <v/>
      </c>
      <c r="AJ24" s="52" t="str">
        <f>IFERROR(IF(LOOKUP(1,0/('[1]檢查、製造商、認證種類、字號'!$B$2:$B$7525&amp;'[1]檢查、製造商、認證種類、字號'!$E$2:$E$7525=AF24&amp;AE24),'[1]檢查、製造商、認證種類、字號'!$H$2:$H$7525)=0,"",LOOKUP(1,0/('[1]檢查、製造商、認證種類、字號'!$B$2:$B$7525&amp;'[1]檢查、製造商、認證種類、字號'!$E$2:$E$7525=AF24&amp;AE24),'[1]檢查、製造商、認證種類、字號'!$H$2:$H$7525)),"")</f>
        <v/>
      </c>
      <c r="AK24" s="59" t="str">
        <f>IFERROR(IF(LOOKUP(1,0/('[1]檢查、製造商、認證種類、字號'!$B$2:$B$7525&amp;'[1]檢查、製造商、認證種類、字號'!$E$2:$E$7525=AF24&amp;AE24),'[1]檢查、製造商、認證種類、字號'!$I$2:$I$7525)=0,"",LOOKUP(1,0/('[1]檢查、製造商、認證種類、字號'!$B$2:$B$7525&amp;'[1]檢查、製造商、認證種類、字號'!$E$2:$E$7525=AF24&amp;AE24),'[1]檢查、製造商、認證種類、字號'!$I$2:$I$7525)),"")</f>
        <v/>
      </c>
      <c r="AL24" s="57" t="s">
        <v>28</v>
      </c>
      <c r="AM24" s="58" t="s">
        <v>28</v>
      </c>
      <c r="AN24" s="530"/>
      <c r="AO24" s="522"/>
      <c r="AP24" s="40" t="s">
        <v>119</v>
      </c>
      <c r="AQ24" s="52" t="str">
        <f>IFERROR(IF(LOOKUP(1,0/('[1]檢查、製造商、認證種類、字號'!$B$2:$B$7525&amp;'[1]檢查、製造商、認證種類、字號'!$E$2:$E$7525=AS24&amp;AR24),'[1]檢查、製造商、認證種類、字號'!$C$2:$C$7525)=0,"",LOOKUP(1,0/('[1]檢查、製造商、認證種類、字號'!$B$2:$B$7525&amp;'[1]檢查、製造商、認證種類、字號'!$E$2:$E$7525=AS24&amp;AR24),'[1]檢查、製造商、認證種類、字號'!$C$2:$C$7525)),"")</f>
        <v/>
      </c>
      <c r="AR24" s="60" t="str">
        <f>IFERROR(IF(IFERROR(VLOOKUP(AS24&amp;LEFT($G$3,2),'[1]檢查、製造商、認證種類、字號'!$P$1:$Q$2,2,FALSE),"")="",VLOOKUP(AS24,'[1]檢查、製造商、認證種類、字號'!$B$2:$E$7525,4,FALSE),VLOOKUP(AS24&amp;LEFT($G$3,2),'[1]檢查、製造商、認證種類、字號'!$P$1:$Q$2,2,FALSE)),"")</f>
        <v/>
      </c>
      <c r="AS24" s="198"/>
      <c r="AT24" s="195"/>
      <c r="AU24" s="40"/>
      <c r="AV24" s="48" t="str">
        <f>IFERROR(IF(LOOKUP(1,0/('[1]檢查、製造商、認證種類、字號'!$B$2:$B$7525&amp;'[1]檢查、製造商、認證種類、字號'!$E$2:$E$7525=AS24&amp;AR24),'[1]檢查、製造商、認證種類、字號'!$F$2:$F$7525)=0,"",LOOKUP(1,0/('[1]檢查、製造商、認證種類、字號'!$B$2:$B$7525&amp;'[1]檢查、製造商、認證種類、字號'!$E$2:$E$7525=AS24&amp;AR24),'[1]檢查、製造商、認證種類、字號'!$F$2:$F$7525)),"")</f>
        <v/>
      </c>
      <c r="AW24" s="52" t="str">
        <f>IFERROR(IF(LOOKUP(1,0/('[1]檢查、製造商、認證種類、字號'!$B$2:$B$7525&amp;'[1]檢查、製造商、認證種類、字號'!$E$2:$E$7525=AS24&amp;AR24),'[1]檢查、製造商、認證種類、字號'!$H$2:$H$7525)=0,"",LOOKUP(1,0/('[1]檢查、製造商、認證種類、字號'!$B$2:$B$7525&amp;'[1]檢查、製造商、認證種類、字號'!$E$2:$E$7525=AS24&amp;AR24),'[1]檢查、製造商、認證種類、字號'!$H$2:$H$7525)),"")</f>
        <v/>
      </c>
      <c r="AX24" s="59" t="str">
        <f>IFERROR(IF(LOOKUP(1,0/('[1]檢查、製造商、認證種類、字號'!$B$2:$B$7525&amp;'[1]檢查、製造商、認證種類、字號'!$E$2:$E$7525=AS24&amp;AR24),'[1]檢查、製造商、認證種類、字號'!$I$2:$I$7525)=0,"",LOOKUP(1,0/('[1]檢查、製造商、認證種類、字號'!$B$2:$B$7525&amp;'[1]檢查、製造商、認證種類、字號'!$E$2:$E$7525=AS24&amp;AR24),'[1]檢查、製造商、認證種類、字號'!$I$2:$I$7525)),"")</f>
        <v/>
      </c>
      <c r="AY24" s="57" t="s">
        <v>28</v>
      </c>
      <c r="AZ24" s="58" t="s">
        <v>28</v>
      </c>
      <c r="BA24" s="530"/>
      <c r="BB24" s="522"/>
      <c r="BC24" s="40" t="s">
        <v>119</v>
      </c>
      <c r="BD24" s="52" t="str">
        <f>IFERROR(IF(LOOKUP(1,0/('[1]檢查、製造商、認證種類、字號'!$B$2:$B$7525&amp;'[1]檢查、製造商、認證種類、字號'!$E$2:$E$7525=BF24&amp;BE24),'[1]檢查、製造商、認證種類、字號'!$C$2:$C$7525)=0,"",LOOKUP(1,0/('[1]檢查、製造商、認證種類、字號'!$B$2:$B$7525&amp;'[1]檢查、製造商、認證種類、字號'!$E$2:$E$7525=BF24&amp;BE24),'[1]檢查、製造商、認證種類、字號'!$C$2:$C$7525)),"")</f>
        <v>謝浚璿</v>
      </c>
      <c r="BE24" s="60" t="str">
        <f>IFERROR(IF(IFERROR(VLOOKUP(BF24&amp;LEFT($G$3,2),'[1]檢查、製造商、認證種類、字號'!$Q$2:$R$242,2,FALSE),"")="",VLOOKUP(BF24,'[1]檢查、製造商、認證種類、字號'!$B$2:$E$7525,4,FALSE),VLOOKUP(BF24&amp;LEFT($G$3,2),'[1]檢查、製造商、認證種類、字號'!$Q$2:$R$242,2,FALSE)),"")</f>
        <v>佑豐</v>
      </c>
      <c r="BF24" s="196" t="s">
        <v>153</v>
      </c>
      <c r="BG24" s="195">
        <v>3.5</v>
      </c>
      <c r="BH24" s="40">
        <f t="shared" si="12"/>
        <v>5</v>
      </c>
      <c r="BI24" s="48" t="str">
        <f>IFERROR(IF(LOOKUP(1,0/('[1]檢查、製造商、認證種類、字號'!$B$2:$B$7525&amp;'[1]檢查、製造商、認證種類、字號'!$E$2:$E$7525=BF24&amp;BE24),'[1]檢查、製造商、認證種類、字號'!$F$2:$F$7525)=0,"",LOOKUP(1,0/('[1]檢查、製造商、認證種類、字號'!$B$2:$B$7525&amp;'[1]檢查、製造商、認證種類、字號'!$E$2:$E$7525=BF24&amp;BE24),'[1]檢查、製造商、認證種類、字號'!$F$2:$F$7525)),"")</f>
        <v>KG</v>
      </c>
      <c r="BJ24" s="52" t="str">
        <f>IFERROR(IF(LOOKUP(1,0/('[1]檢查、製造商、認證種類、字號'!$B$2:$B$7525&amp;'[1]檢查、製造商、認證種類、字號'!$E$2:$E$7525=BF24&amp;BE24),'[1]檢查、製造商、認證種類、字號'!$H$2:$H$7525)=0,"",LOOKUP(1,0/('[1]檢查、製造商、認證種類、字號'!$B$2:$B$7525&amp;'[1]檢查、製造商、認證種類、字號'!$E$2:$E$7525=BF24&amp;BE24),'[1]檢查、製造商、認證種類、字號'!$H$2:$H$7525)),"")</f>
        <v>生產追溯-農產品</v>
      </c>
      <c r="BK24" s="59">
        <f>IFERROR(IF(LOOKUP(1,0/('[1]檢查、製造商、認證種類、字號'!$B$2:$B$7525&amp;'[1]檢查、製造商、認證種類、字號'!$E$2:$E$7525=BF24&amp;BE24),'[1]檢查、製造商、認證種類、字號'!$I$2:$I$7525)=0,"",LOOKUP(1,0/('[1]檢查、製造商、認證種類、字號'!$B$2:$B$7525&amp;'[1]檢查、製造商、認證種類、字號'!$E$2:$E$7525=BF24&amp;BE24),'[1]檢查、製造商、認證種類、字號'!$I$2:$I$7525)),"")</f>
        <v>1001001759</v>
      </c>
      <c r="BL24" s="57" t="s">
        <v>28</v>
      </c>
      <c r="BM24" s="58" t="s">
        <v>28</v>
      </c>
      <c r="BN24" s="520"/>
      <c r="BO24" s="522"/>
      <c r="BP24" s="40" t="s">
        <v>119</v>
      </c>
      <c r="BQ24" s="52" t="str">
        <f>IFERROR(IF(LOOKUP(1,0/('[1]檢查、製造商、認證種類、字號'!$B$2:$B$7525&amp;'[1]檢查、製造商、認證種類、字號'!$E$2:$E$7525=BS24&amp;BR24),'[1]檢查、製造商、認證種類、字號'!$C$2:$C$7525)=0,"",LOOKUP(1,0/('[1]檢查、製造商、認證種類、字號'!$B$2:$B$7525&amp;'[1]檢查、製造商、認證種類、字號'!$E$2:$E$7525=BS24&amp;BR24),'[1]檢查、製造商、認證種類、字號'!$C$2:$C$7525)),"")</f>
        <v/>
      </c>
      <c r="BR24" s="60" t="str">
        <f>IFERROR(IF(IFERROR(VLOOKUP(BS24&amp;LEFT($G$3,2),'[1]檢查、製造商、認證種類、字號'!$P$1:$Q$2,2,FALSE),"")="",VLOOKUP(BS24,'[1]檢查、製造商、認證種類、字號'!$B$2:$E$7525,4,FALSE),VLOOKUP(BS24&amp;LEFT($G$3,2),'[1]檢查、製造商、認證種類、字號'!$P$1:$Q$2,2,FALSE)),"")</f>
        <v/>
      </c>
      <c r="BS24" s="197"/>
      <c r="BT24" s="40"/>
      <c r="BU24" s="40"/>
      <c r="BV24" s="48" t="str">
        <f>IFERROR(IF(LOOKUP(1,0/('[1]檢查、製造商、認證種類、字號'!$B$2:$B$7525&amp;'[1]檢查、製造商、認證種類、字號'!$E$2:$E$7525=BS24&amp;BR24),'[1]檢查、製造商、認證種類、字號'!$F$2:$F$7525)=0,"",LOOKUP(1,0/('[1]檢查、製造商、認證種類、字號'!$B$2:$B$7525&amp;'[1]檢查、製造商、認證種類、字號'!$E$2:$E$7525=BS24&amp;BR24),'[1]檢查、製造商、認證種類、字號'!$F$2:$F$7525)),"")</f>
        <v/>
      </c>
      <c r="BW24" s="61"/>
      <c r="BX24" s="40" t="str">
        <f t="shared" si="13"/>
        <v/>
      </c>
      <c r="BY24" s="52" t="str">
        <f>IFERROR(IF(LOOKUP(1,0/('[1]檢查、製造商、認證種類、字號'!$B$2:$B$7525&amp;'[1]檢查、製造商、認證種類、字號'!$E$2:$E$7525=BS24&amp;BR24),'[1]檢查、製造商、認證種類、字號'!$H$2:$H$7525)=0,"",LOOKUP(1,0/('[1]檢查、製造商、認證種類、字號'!$B$2:$B$7525&amp;'[1]檢查、製造商、認證種類、字號'!$E$2:$E$7525=BS24&amp;BR24),'[1]檢查、製造商、認證種類、字號'!$H$2:$H$7525)),"")</f>
        <v/>
      </c>
      <c r="BZ24" s="59" t="str">
        <f>IFERROR(IF(LOOKUP(1,0/('[1]檢查、製造商、認證種類、字號'!$B$2:$B$7525&amp;'[1]檢查、製造商、認證種類、字號'!$E$2:$E$7525=BS24&amp;BR24),'[1]檢查、製造商、認證種類、字號'!$I$2:$I$7525)=0,"",LOOKUP(1,0/('[1]檢查、製造商、認證種類、字號'!$B$2:$B$7525&amp;'[1]檢查、製造商、認證種類、字號'!$E$2:$E$7525=BS24&amp;BR24),'[1]檢查、製造商、認證種類、字號'!$I$2:$I$7525)),"")</f>
        <v/>
      </c>
      <c r="CA24" s="57" t="s">
        <v>28</v>
      </c>
      <c r="CB24" s="58" t="s">
        <v>28</v>
      </c>
      <c r="CC24" s="152" t="s">
        <v>30</v>
      </c>
      <c r="CD24" s="152" t="str">
        <f>IFERROR(IF(LOOKUP(1,0/('[1]檢查、製造商、認證種類、字號'!$B$2:$B$7123&amp;'[1]檢查、製造商、認證種類、字號'!$E$2:$E$7123=CF24&amp;CE24),'[1]檢查、製造商、認證種類、字號'!$C$2:$C$7123)=0,"",LOOKUP(1,0/('[1]檢查、製造商、認證種類、字號'!$B$2:$B$7123&amp;'[1]檢查、製造商、認證種類、字號'!$E$2:$E$7123=CF24&amp;CE24),'[1]檢查、製造商、認證種類、字號'!$C$2:$C$7123)),"")</f>
        <v/>
      </c>
      <c r="CE24" s="152" t="str">
        <f>IFERROR(IF(IFERROR(VLOOKUP(CF24&amp;LEFT($G$3,2),'[1]檢查、製造商、認證種類、字號'!$Q$2:$R$87,2,FALSE),"")="",VLOOKUP(CF24,'[1]檢查、製造商、認證種類、字號'!$B$2:$G$7123,4,FALSE),VLOOKUP(CF24&amp;LEFT($G$3,2),'[1]檢查、製造商、認證種類、字號'!$Q$2:$R$198,2,FALSE)),"")</f>
        <v/>
      </c>
      <c r="CF24" s="152" t="s">
        <v>154</v>
      </c>
      <c r="CG24" s="152"/>
      <c r="CH24" s="193" t="str">
        <f>IFERROR(IF(LOOKUP(1,0/('[1]檢查、製造商、認證種類、字號'!$B$2:$B$7123&amp;'[1]檢查、製造商、認證種類、字號'!$E$2:$E$7123=CF24&amp;CE24),'[1]檢查、製造商、認證種類、字號'!$F$2:$F$7123)=0,"",LOOKUP(1,0/('[1]檢查、製造商、認證種類、字號'!$B$2:$B$7123&amp;'[1]檢查、製造商、認證種類、字號'!$E$2:$E$7123=CF24&amp;CE24),'[1]檢查、製造商、認證種類、字號'!$F$2:$F$7123)),"")</f>
        <v/>
      </c>
      <c r="CI24" s="153"/>
      <c r="CJ24" s="154" t="str">
        <f t="shared" si="2"/>
        <v/>
      </c>
      <c r="CK24" s="52" t="str">
        <f>IFERROR(IF(LOOKUP(1,0/('[1]檢查、製造商、認證種類、字號'!$B$2:$B$7123&amp;'[1]檢查、製造商、認證種類、字號'!$E$2:$E$7123=CF24&amp;CE24),'[1]檢查、製造商、認證種類、字號'!$H$2:$H$7123)=0,"",LOOKUP(1,0/('[1]檢查、製造商、認證種類、字號'!$B$2:$B$7123&amp;'[1]檢查、製造商、認證種類、字號'!$E$2:$E$7123=CF24&amp;CE24),'[1]檢查、製造商、認證種類、字號'!$H$2:$H$7123)),"")</f>
        <v/>
      </c>
      <c r="CL24" s="59" t="str">
        <f>IFERROR(IF(LOOKUP(1,0/('[1]檢查、製造商、認證種類、字號'!$B$2:$B$7123&amp;'[1]檢查、製造商、認證種類、字號'!$E$2:$E$7123=CF24&amp;CE24),'[1]檢查、製造商、認證種類、字號'!$I$2:$I$7123)=0,"",LOOKUP(1,0/('[1]檢查、製造商、認證種類、字號'!$B$2:$B$7123&amp;'[1]檢查、製造商、認證種類、字號'!$E$2:$E$7123=CF24&amp;CE24),'[1]檢查、製造商、認證種類、字號'!$I$2:$I$7123)),"")</f>
        <v/>
      </c>
      <c r="CM24" s="57"/>
      <c r="CN24" s="58"/>
    </row>
    <row r="25" spans="1:92" s="32" customFormat="1" ht="24.75">
      <c r="A25" s="527"/>
      <c r="B25" s="522"/>
      <c r="C25" s="40" t="s">
        <v>119</v>
      </c>
      <c r="D25" s="52" t="str">
        <f>IFERROR(IF(LOOKUP(1,0/('[1]檢查、製造商、認證種類、字號'!$B$2:$B$7525&amp;'[1]檢查、製造商、認證種類、字號'!$E$2:$E$7525=F25&amp;E25),'[1]檢查、製造商、認證種類、字號'!$C$2:$C$7525)=0,"",LOOKUP(1,0/('[1]檢查、製造商、認證種類、字號'!$B$2:$B$7525&amp;'[1]檢查、製造商、認證種類、字號'!$E$2:$E$7525=F25&amp;E25),'[1]檢查、製造商、認證種類、字號'!$C$2:$C$7525)),"")</f>
        <v>台灣糖業股份有限公司</v>
      </c>
      <c r="E25" s="60" t="str">
        <f>IFERROR(IF(IFERROR(VLOOKUP(F25&amp;LEFT($G$3,2),'[1]檢查、製造商、認證種類、字號'!$Q$2:$R$242,2,FALSE),"")="",VLOOKUP(F25,'[1]檢查、製造商、認證種類、字號'!$B$2:$E$7525,4,FALSE),VLOOKUP(F25&amp;LEFT($G$3,2),'[1]檢查、製造商、認證種類、字號'!$Q$2:$R$242,2,FALSE)),"")</f>
        <v>日陞</v>
      </c>
      <c r="F25" s="151" t="s">
        <v>155</v>
      </c>
      <c r="G25" s="40"/>
      <c r="H25" s="108" t="s">
        <v>142</v>
      </c>
      <c r="I25" s="48" t="str">
        <f>IFERROR(IF(LOOKUP(1,0/('[1]檢查、製造商、認證種類、字號'!$B$2:$B$7525&amp;'[1]檢查、製造商、認證種類、字號'!$E$2:$E$7525=F25&amp;E25),'[1]檢查、製造商、認證種類、字號'!$F$2:$F$7525)=0,"",LOOKUP(1,0/('[1]檢查、製造商、認證種類、字號'!$B$2:$B$7525&amp;'[1]檢查、製造商、認證種類、字號'!$E$2:$E$7525=F25&amp;E25),'[1]檢查、製造商、認證種類、字號'!$F$2:$F$7525)),"")</f>
        <v>件</v>
      </c>
      <c r="J25" s="52" t="str">
        <f>IFERROR(IF(LOOKUP(1,0/('[1]檢查、製造商、認證種類、字號'!$B$2:$B$7525&amp;'[1]檢查、製造商、認證種類、字號'!$E$2:$E$7525=F25&amp;E25),'[1]檢查、製造商、認證種類、字號'!$H$2:$H$7525)=0,"",LOOKUP(1,0/('[1]檢查、製造商、認證種類、字號'!$B$2:$B$7525&amp;'[1]檢查、製造商、認證種類、字號'!$E$2:$E$7525=F25&amp;E25),'[1]檢查、製造商、認證種類、字號'!$H$2:$H$7525)),"")</f>
        <v/>
      </c>
      <c r="K25" s="52" t="str">
        <f>IFERROR(IF(LOOKUP(1,0/('[1]檢查、製造商、認證種類、字號'!$B$2:$B$7525&amp;'[1]檢查、製造商、認證種類、字號'!$E$2:$E$7525=F25&amp;E25),'[1]檢查、製造商、認證種類、字號'!$I$2:$I$7525)=0,"",LOOKUP(1,0/('[1]檢查、製造商、認證種類、字號'!$B$2:$B$7525&amp;'[1]檢查、製造商、認證種類、字號'!$E$2:$E$7525=F25&amp;E25),'[1]檢查、製造商、認證種類、字號'!$I$2:$I$7525)),"")</f>
        <v/>
      </c>
      <c r="L25" s="57" t="s">
        <v>28</v>
      </c>
      <c r="M25" s="58"/>
      <c r="N25" s="527"/>
      <c r="O25" s="522"/>
      <c r="P25" s="40" t="s">
        <v>119</v>
      </c>
      <c r="Q25" s="52" t="str">
        <f>IFERROR(IF(LOOKUP(1,0/('[1]檢查、製造商、認證種類、字號'!$B$2:$B$7525&amp;'[1]檢查、製造商、認證種類、字號'!$E$2:$E$7525=S25&amp;R25),'[1]檢查、製造商、認證種類、字號'!$C$2:$C$7525)=0,"",LOOKUP(1,0/('[1]檢查、製造商、認證種類、字號'!$B$2:$B$7525&amp;'[1]檢查、製造商、認證種類、字號'!$E$2:$E$7525=S25&amp;R25),'[1]檢查、製造商、認證種類、字號'!$C$2:$C$7525)),"")</f>
        <v/>
      </c>
      <c r="R25" s="60" t="str">
        <f>IFERROR(IF(IFERROR(VLOOKUP(S25&amp;LEFT($G$3,2),'[1]檢查、製造商、認證種類、字號'!$P$1:$Q$2,2,FALSE),"")="",VLOOKUP(S25,'[1]檢查、製造商、認證種類、字號'!$B$2:$E$7525,4,FALSE),VLOOKUP(S25&amp;LEFT($G$3,2),'[1]檢查、製造商、認證種類、字號'!$P$1:$Q$2,2,FALSE)),"")</f>
        <v/>
      </c>
      <c r="S25" s="54"/>
      <c r="T25" s="55"/>
      <c r="U25" s="96"/>
      <c r="V25" s="48" t="str">
        <f>IFERROR(IF(LOOKUP(1,0/('[1]檢查、製造商、認證種類、字號'!$B$2:$B$7525&amp;'[1]檢查、製造商、認證種類、字號'!$E$2:$E$7525=S25&amp;R25),'[1]檢查、製造商、認證種類、字號'!$F$2:$F$7525)=0,"",LOOKUP(1,0/('[1]檢查、製造商、認證種類、字號'!$B$2:$B$7525&amp;'[1]檢查、製造商、認證種類、字號'!$E$2:$E$7525=S25&amp;R25),'[1]檢查、製造商、認證種類、字號'!$F$2:$F$7525)),"")</f>
        <v/>
      </c>
      <c r="W25" s="52" t="str">
        <f>IFERROR(IF(LOOKUP(1,0/('[1]檢查、製造商、認證種類、字號'!$B$2:$B$7525&amp;'[1]檢查、製造商、認證種類、字號'!$E$2:$E$7525=S25&amp;R25),'[1]檢查、製造商、認證種類、字號'!$H$2:$H$7525)=0,"",LOOKUP(1,0/('[1]檢查、製造商、認證種類、字號'!$B$2:$B$7525&amp;'[1]檢查、製造商、認證種類、字號'!$E$2:$E$7525=S25&amp;R25),'[1]檢查、製造商、認證種類、字號'!$H$2:$H$7525)),"")</f>
        <v/>
      </c>
      <c r="X25" s="59" t="str">
        <f>IFERROR(IF(LOOKUP(1,0/('[1]檢查、製造商、認證種類、字號'!$B$2:$B$7525&amp;'[1]檢查、製造商、認證種類、字號'!$E$2:$E$7525=S25&amp;R25),'[1]檢查、製造商、認證種類、字號'!$I$2:$I$7525)=0,"",LOOKUP(1,0/('[1]檢查、製造商、認證種類、字號'!$B$2:$B$7525&amp;'[1]檢查、製造商、認證種類、字號'!$E$2:$E$7525=S25&amp;R25),'[1]檢查、製造商、認證種類、字號'!$I$2:$I$7525)),"")</f>
        <v/>
      </c>
      <c r="Y25" s="57" t="s">
        <v>28</v>
      </c>
      <c r="Z25" s="58" t="s">
        <v>28</v>
      </c>
      <c r="AA25" s="527"/>
      <c r="AB25" s="522"/>
      <c r="AC25" s="40" t="s">
        <v>119</v>
      </c>
      <c r="AD25" s="52" t="str">
        <f>IFERROR(IF(LOOKUP(1,0/('[1]檢查、製造商、認證種類、字號'!$B$2:$B$7525&amp;'[1]檢查、製造商、認證種類、字號'!$E$2:$E$7525=AF25&amp;AE25),'[1]檢查、製造商、認證種類、字號'!$C$2:$C$7525)=0,"",LOOKUP(1,0/('[1]檢查、製造商、認證種類、字號'!$B$2:$B$7525&amp;'[1]檢查、製造商、認證種類、字號'!$E$2:$E$7525=AF25&amp;AE25),'[1]檢查、製造商、認證種類、字號'!$C$2:$C$7525)),"")</f>
        <v/>
      </c>
      <c r="AE25" s="60" t="str">
        <f>IFERROR(IF(IFERROR(VLOOKUP(AF25&amp;LEFT($G$3,2),'[1]檢查、製造商、認證種類、字號'!$P$1:$Q$2,2,FALSE),"")="",VLOOKUP(AF25,'[1]檢查、製造商、認證種類、字號'!$B$2:$E$7525,4,FALSE),VLOOKUP(AF25&amp;LEFT($G$3,2),'[1]檢查、製造商、認證種類、字號'!$P$1:$Q$2,2,FALSE)),"")</f>
        <v/>
      </c>
      <c r="AF25" s="204" t="s">
        <v>156</v>
      </c>
      <c r="AG25" s="122"/>
      <c r="AH25" s="40"/>
      <c r="AI25" s="48" t="str">
        <f>IFERROR(IF(LOOKUP(1,0/('[1]檢查、製造商、認證種類、字號'!$B$2:$B$7525&amp;'[1]檢查、製造商、認證種類、字號'!$E$2:$E$7525=AF25&amp;AE25),'[1]檢查、製造商、認證種類、字號'!$F$2:$F$7525)=0,"",LOOKUP(1,0/('[1]檢查、製造商、認證種類、字號'!$B$2:$B$7525&amp;'[1]檢查、製造商、認證種類、字號'!$E$2:$E$7525=AF25&amp;AE25),'[1]檢查、製造商、認證種類、字號'!$F$2:$F$7525)),"")</f>
        <v/>
      </c>
      <c r="AJ25" s="52" t="str">
        <f>IFERROR(IF(LOOKUP(1,0/('[1]檢查、製造商、認證種類、字號'!$B$2:$B$7525&amp;'[1]檢查、製造商、認證種類、字號'!$E$2:$E$7525=AF25&amp;AE25),'[1]檢查、製造商、認證種類、字號'!$H$2:$H$7525)=0,"",LOOKUP(1,0/('[1]檢查、製造商、認證種類、字號'!$B$2:$B$7525&amp;'[1]檢查、製造商、認證種類、字號'!$E$2:$E$7525=AF25&amp;AE25),'[1]檢查、製造商、認證種類、字號'!$H$2:$H$7525)),"")</f>
        <v/>
      </c>
      <c r="AK25" s="59" t="str">
        <f>IFERROR(IF(LOOKUP(1,0/('[1]檢查、製造商、認證種類、字號'!$B$2:$B$7525&amp;'[1]檢查、製造商、認證種類、字號'!$E$2:$E$7525=AF25&amp;AE25),'[1]檢查、製造商、認證種類、字號'!$I$2:$I$7525)=0,"",LOOKUP(1,0/('[1]檢查、製造商、認證種類、字號'!$B$2:$B$7525&amp;'[1]檢查、製造商、認證種類、字號'!$E$2:$E$7525=AF25&amp;AE25),'[1]檢查、製造商、認證種類、字號'!$I$2:$I$7525)),"")</f>
        <v/>
      </c>
      <c r="AL25" s="57" t="s">
        <v>28</v>
      </c>
      <c r="AM25" s="58" t="s">
        <v>28</v>
      </c>
      <c r="AN25" s="530"/>
      <c r="AO25" s="522"/>
      <c r="AP25" s="40" t="s">
        <v>119</v>
      </c>
      <c r="AQ25" s="52" t="str">
        <f>IFERROR(IF(LOOKUP(1,0/('[1]檢查、製造商、認證種類、字號'!$B$2:$B$7525&amp;'[1]檢查、製造商、認證種類、字號'!$E$2:$E$7525=AS25&amp;AR25),'[1]檢查、製造商、認證種類、字號'!$C$2:$C$7525)=0,"",LOOKUP(1,0/('[1]檢查、製造商、認證種類、字號'!$B$2:$B$7525&amp;'[1]檢查、製造商、認證種類、字號'!$E$2:$E$7525=AS25&amp;AR25),'[1]檢查、製造商、認證種類、字號'!$C$2:$C$7525)),"")</f>
        <v/>
      </c>
      <c r="AR25" s="60" t="str">
        <f>IFERROR(IF(IFERROR(VLOOKUP(AS25&amp;LEFT($G$3,2),'[1]檢查、製造商、認證種類、字號'!$P$1:$Q$2,2,FALSE),"")="",VLOOKUP(AS25,'[1]檢查、製造商、認證種類、字號'!$B$2:$E$7525,4,FALSE),VLOOKUP(AS25&amp;LEFT($G$3,2),'[1]檢查、製造商、認證種類、字號'!$P$1:$Q$2,2,FALSE)),"")</f>
        <v/>
      </c>
      <c r="AS25" s="132"/>
      <c r="AT25" s="40"/>
      <c r="AU25" s="40"/>
      <c r="AV25" s="48" t="str">
        <f>IFERROR(IF(LOOKUP(1,0/('[1]檢查、製造商、認證種類、字號'!$B$2:$B$7525&amp;'[1]檢查、製造商、認證種類、字號'!$E$2:$E$7525=AS25&amp;AR25),'[1]檢查、製造商、認證種類、字號'!$F$2:$F$7525)=0,"",LOOKUP(1,0/('[1]檢查、製造商、認證種類、字號'!$B$2:$B$7525&amp;'[1]檢查、製造商、認證種類、字號'!$E$2:$E$7525=AS25&amp;AR25),'[1]檢查、製造商、認證種類、字號'!$F$2:$F$7525)),"")</f>
        <v/>
      </c>
      <c r="AW25" s="52" t="str">
        <f>IFERROR(IF(LOOKUP(1,0/('[1]檢查、製造商、認證種類、字號'!$B$2:$B$7525&amp;'[1]檢查、製造商、認證種類、字號'!$E$2:$E$7525=AS25&amp;AR25),'[1]檢查、製造商、認證種類、字號'!$H$2:$H$7525)=0,"",LOOKUP(1,0/('[1]檢查、製造商、認證種類、字號'!$B$2:$B$7525&amp;'[1]檢查、製造商、認證種類、字號'!$E$2:$E$7525=AS25&amp;AR25),'[1]檢查、製造商、認證種類、字號'!$H$2:$H$7525)),"")</f>
        <v/>
      </c>
      <c r="AX25" s="59" t="str">
        <f>IFERROR(IF(LOOKUP(1,0/('[1]檢查、製造商、認證種類、字號'!$B$2:$B$7525&amp;'[1]檢查、製造商、認證種類、字號'!$E$2:$E$7525=AS25&amp;AR25),'[1]檢查、製造商、認證種類、字號'!$I$2:$I$7525)=0,"",LOOKUP(1,0/('[1]檢查、製造商、認證種類、字號'!$B$2:$B$7525&amp;'[1]檢查、製造商、認證種類、字號'!$E$2:$E$7525=AS25&amp;AR25),'[1]檢查、製造商、認證種類、字號'!$I$2:$I$7525)),"")</f>
        <v/>
      </c>
      <c r="AY25" s="57" t="s">
        <v>28</v>
      </c>
      <c r="AZ25" s="58" t="s">
        <v>28</v>
      </c>
      <c r="BA25" s="530"/>
      <c r="BB25" s="522"/>
      <c r="BC25" s="40" t="s">
        <v>119</v>
      </c>
      <c r="BD25" s="52" t="str">
        <f>IFERROR(IF(LOOKUP(1,0/('[1]檢查、製造商、認證種類、字號'!$B$2:$B$7525&amp;'[1]檢查、製造商、認證種類、字號'!$E$2:$E$7525=BF25&amp;BE25),'[1]檢查、製造商、認證種類、字號'!$C$2:$C$7525)=0,"",LOOKUP(1,0/('[1]檢查、製造商、認證種類、字號'!$B$2:$B$7525&amp;'[1]檢查、製造商、認證種類、字號'!$E$2:$E$7525=BF25&amp;BE25),'[1]檢查、製造商、認證種類、字號'!$C$2:$C$7525)),"")</f>
        <v/>
      </c>
      <c r="BE25" s="60" t="str">
        <f>IFERROR(IF(IFERROR(VLOOKUP(BF25&amp;LEFT($G$3,2),'[1]檢查、製造商、認證種類、字號'!$Q$2:$R$242,2,FALSE),"")="",VLOOKUP(BF25,'[1]檢查、製造商、認證種類、字號'!$B$2:$E$7525,4,FALSE),VLOOKUP(BF25&amp;LEFT($G$3,2),'[1]檢查、製造商、認證種類、字號'!$Q$2:$R$242,2,FALSE)),"")</f>
        <v>家煥</v>
      </c>
      <c r="BF25" s="196" t="s">
        <v>90</v>
      </c>
      <c r="BG25" s="195"/>
      <c r="BH25" s="56">
        <v>1</v>
      </c>
      <c r="BI25" s="48" t="str">
        <f>IFERROR(IF(LOOKUP(1,0/('[1]檢查、製造商、認證種類、字號'!$B$2:$B$7525&amp;'[1]檢查、製造商、認證種類、字號'!$E$2:$E$7525=BF25&amp;BE25),'[1]檢查、製造商、認證種類、字號'!$F$2:$F$7525)=0,"",LOOKUP(1,0/('[1]檢查、製造商、認證種類、字號'!$B$2:$B$7525&amp;'[1]檢查、製造商、認證種類、字號'!$E$2:$E$7525=BF25&amp;BE25),'[1]檢查、製造商、認證種類、字號'!$F$2:$F$7525)),"")</f>
        <v>KG</v>
      </c>
      <c r="BJ25" s="52" t="str">
        <f>IFERROR(IF(LOOKUP(1,0/('[1]檢查、製造商、認證種類、字號'!$B$2:$B$7525&amp;'[1]檢查、製造商、認證種類、字號'!$E$2:$E$7525=BF25&amp;BE25),'[1]檢查、製造商、認證種類、字號'!$H$2:$H$7525)=0,"",LOOKUP(1,0/('[1]檢查、製造商、認證種類、字號'!$B$2:$B$7525&amp;'[1]檢查、製造商、認證種類、字號'!$E$2:$E$7525=BF25&amp;BE25),'[1]檢查、製造商、認證種類、字號'!$H$2:$H$7525)),"")</f>
        <v/>
      </c>
      <c r="BK25" s="59" t="str">
        <f>IFERROR(IF(LOOKUP(1,0/('[1]檢查、製造商、認證種類、字號'!$B$2:$B$7525&amp;'[1]檢查、製造商、認證種類、字號'!$E$2:$E$7525=BF25&amp;BE25),'[1]檢查、製造商、認證種類、字號'!$I$2:$I$7525)=0,"",LOOKUP(1,0/('[1]檢查、製造商、認證種類、字號'!$B$2:$B$7525&amp;'[1]檢查、製造商、認證種類、字號'!$E$2:$E$7525=BF25&amp;BE25),'[1]檢查、製造商、認證種類、字號'!$I$2:$I$7525)),"")</f>
        <v/>
      </c>
      <c r="BL25" s="57" t="s">
        <v>28</v>
      </c>
      <c r="BM25" s="58" t="s">
        <v>28</v>
      </c>
      <c r="BN25" s="520"/>
      <c r="BO25" s="522"/>
      <c r="BP25" s="40" t="s">
        <v>119</v>
      </c>
      <c r="BQ25" s="52" t="str">
        <f>IFERROR(IF(LOOKUP(1,0/('[1]檢查、製造商、認證種類、字號'!$B$2:$B$7525&amp;'[1]檢查、製造商、認證種類、字號'!$E$2:$E$7525=BS25&amp;BR25),'[1]檢查、製造商、認證種類、字號'!$C$2:$C$7525)=0,"",LOOKUP(1,0/('[1]檢查、製造商、認證種類、字號'!$B$2:$B$7525&amp;'[1]檢查、製造商、認證種類、字號'!$E$2:$E$7525=BS25&amp;BR25),'[1]檢查、製造商、認證種類、字號'!$C$2:$C$7525)),"")</f>
        <v/>
      </c>
      <c r="BR25" s="60" t="str">
        <f>IFERROR(IF(IFERROR(VLOOKUP(BS25&amp;LEFT($G$3,2),'[1]檢查、製造商、認證種類、字號'!$P$1:$Q$2,2,FALSE),"")="",VLOOKUP(BS25,'[1]檢查、製造商、認證種類、字號'!$B$2:$E$7525,4,FALSE),VLOOKUP(BS25&amp;LEFT($G$3,2),'[1]檢查、製造商、認證種類、字號'!$P$1:$Q$2,2,FALSE)),"")</f>
        <v/>
      </c>
      <c r="BS25" s="197"/>
      <c r="BT25" s="40"/>
      <c r="BU25" s="40"/>
      <c r="BV25" s="48" t="str">
        <f>IFERROR(IF(LOOKUP(1,0/('[1]檢查、製造商、認證種類、字號'!$B$2:$B$7525&amp;'[1]檢查、製造商、認證種類、字號'!$E$2:$E$7525=BS25&amp;BR25),'[1]檢查、製造商、認證種類、字號'!$F$2:$F$7525)=0,"",LOOKUP(1,0/('[1]檢查、製造商、認證種類、字號'!$B$2:$B$7525&amp;'[1]檢查、製造商、認證種類、字號'!$E$2:$E$7525=BS25&amp;BR25),'[1]檢查、製造商、認證種類、字號'!$F$2:$F$7525)),"")</f>
        <v/>
      </c>
      <c r="BW25" s="61"/>
      <c r="BX25" s="40" t="str">
        <f t="shared" si="13"/>
        <v/>
      </c>
      <c r="BY25" s="52" t="str">
        <f>IFERROR(IF(LOOKUP(1,0/('[1]檢查、製造商、認證種類、字號'!$B$2:$B$7525&amp;'[1]檢查、製造商、認證種類、字號'!$E$2:$E$7525=BS25&amp;BR25),'[1]檢查、製造商、認證種類、字號'!$H$2:$H$7525)=0,"",LOOKUP(1,0/('[1]檢查、製造商、認證種類、字號'!$B$2:$B$7525&amp;'[1]檢查、製造商、認證種類、字號'!$E$2:$E$7525=BS25&amp;BR25),'[1]檢查、製造商、認證種類、字號'!$H$2:$H$7525)),"")</f>
        <v/>
      </c>
      <c r="BZ25" s="59" t="str">
        <f>IFERROR(IF(LOOKUP(1,0/('[1]檢查、製造商、認證種類、字號'!$B$2:$B$7525&amp;'[1]檢查、製造商、認證種類、字號'!$E$2:$E$7525=BS25&amp;BR25),'[1]檢查、製造商、認證種類、字號'!$I$2:$I$7525)=0,"",LOOKUP(1,0/('[1]檢查、製造商、認證種類、字號'!$B$2:$B$7525&amp;'[1]檢查、製造商、認證種類、字號'!$E$2:$E$7525=BS25&amp;BR25),'[1]檢查、製造商、認證種類、字號'!$I$2:$I$7525)),"")</f>
        <v/>
      </c>
      <c r="CA25" s="57" t="s">
        <v>28</v>
      </c>
      <c r="CB25" s="58" t="s">
        <v>28</v>
      </c>
      <c r="CC25" s="152" t="s">
        <v>30</v>
      </c>
      <c r="CD25" s="152" t="str">
        <f>IFERROR(IF(LOOKUP(1,0/('[1]檢查、製造商、認證種類、字號'!$B$2:$B$7123&amp;'[1]檢查、製造商、認證種類、字號'!$E$2:$E$7123=CF25&amp;CE25),'[1]檢查、製造商、認證種類、字號'!$C$2:$C$7123)=0,"",LOOKUP(1,0/('[1]檢查、製造商、認證種類、字號'!$B$2:$B$7123&amp;'[1]檢查、製造商、認證種類、字號'!$E$2:$E$7123=CF25&amp;CE25),'[1]檢查、製造商、認證種類、字號'!$C$2:$C$7123)),"")</f>
        <v>佳紅蔥蒜行</v>
      </c>
      <c r="CE25" s="152" t="str">
        <f>IFERROR(IF(IFERROR(VLOOKUP(CF25&amp;LEFT($G$3,2),'[1]檢查、製造商、認證種類、字號'!$Q$2:$R$87,2,FALSE),"")="",VLOOKUP(CF25,'[1]檢查、製造商、認證種類、字號'!$B$2:$G$7123,4,FALSE),VLOOKUP(CF25&amp;LEFT($G$3,2),'[1]檢查、製造商、認證種類、字號'!$Q$2:$R$198,2,FALSE)),"")</f>
        <v>日陞</v>
      </c>
      <c r="CF25" s="152" t="s">
        <v>157</v>
      </c>
      <c r="CG25" s="152"/>
      <c r="CH25" s="193" t="str">
        <f>IFERROR(IF(LOOKUP(1,0/('[1]檢查、製造商、認證種類、字號'!$B$2:$B$7123&amp;'[1]檢查、製造商、認證種類、字號'!$E$2:$E$7123=CF25&amp;CE25),'[1]檢查、製造商、認證種類、字號'!$F$2:$F$7123)=0,"",LOOKUP(1,0/('[1]檢查、製造商、認證種類、字號'!$B$2:$B$7123&amp;'[1]檢查、製造商、認證種類、字號'!$E$2:$E$7123=CF25&amp;CE25),'[1]檢查、製造商、認證種類、字號'!$F$2:$F$7123)),"")</f>
        <v>包</v>
      </c>
      <c r="CI25" s="153"/>
      <c r="CJ25" s="154" t="str">
        <f t="shared" si="2"/>
        <v/>
      </c>
      <c r="CK25" s="52" t="str">
        <f>IFERROR(IF(LOOKUP(1,0/('[1]檢查、製造商、認證種類、字號'!$B$2:$B$7123&amp;'[1]檢查、製造商、認證種類、字號'!$E$2:$E$7123=CF25&amp;CE25),'[1]檢查、製造商、認證種類、字號'!$H$2:$H$7123)=0,"",LOOKUP(1,0/('[1]檢查、製造商、認證種類、字號'!$B$2:$B$7123&amp;'[1]檢查、製造商、認證種類、字號'!$E$2:$E$7123=CF25&amp;CE25),'[1]檢查、製造商、認證種類、字號'!$H$2:$H$7123)),"")</f>
        <v/>
      </c>
      <c r="CL25" s="59" t="str">
        <f>IFERROR(IF(LOOKUP(1,0/('[1]檢查、製造商、認證種類、字號'!$B$2:$B$7123&amp;'[1]檢查、製造商、認證種類、字號'!$E$2:$E$7123=CF25&amp;CE25),'[1]檢查、製造商、認證種類、字號'!$I$2:$I$7123)=0,"",LOOKUP(1,0/('[1]檢查、製造商、認證種類、字號'!$B$2:$B$7123&amp;'[1]檢查、製造商、認證種類、字號'!$E$2:$E$7123=CF25&amp;CE25),'[1]檢查、製造商、認證種類、字號'!$I$2:$I$7123)),"")</f>
        <v/>
      </c>
      <c r="CM25" s="57"/>
      <c r="CN25" s="58"/>
    </row>
    <row r="26" spans="1:92" s="32" customFormat="1" ht="24.75">
      <c r="A26" s="527"/>
      <c r="B26" s="522"/>
      <c r="C26" s="40" t="s">
        <v>119</v>
      </c>
      <c r="D26" s="52" t="str">
        <f>IFERROR(IF(LOOKUP(1,0/('[1]檢查、製造商、認證種類、字號'!$B$2:$B$7525&amp;'[1]檢查、製造商、認證種類、字號'!$E$2:$E$7525=F26&amp;E26),'[1]檢查、製造商、認證種類、字號'!$C$2:$C$7525)=0,"",LOOKUP(1,0/('[1]檢查、製造商、認證種類、字號'!$B$2:$B$7525&amp;'[1]檢查、製造商、認證種類、字號'!$E$2:$E$7525=F26&amp;E26),'[1]檢查、製造商、認證種類、字號'!$C$2:$C$7525)),"")</f>
        <v>台灣糖業股份有限公司</v>
      </c>
      <c r="E26" s="60" t="str">
        <f>IFERROR(IF(IFERROR(VLOOKUP(F26&amp;LEFT($G$3,2),'[1]檢查、製造商、認證種類、字號'!$Q$2:$R$242,2,FALSE),"")="",VLOOKUP(F26,'[1]檢查、製造商、認證種類、字號'!$B$2:$E$7525,4,FALSE),VLOOKUP(F26&amp;LEFT($G$3,2),'[1]檢查、製造商、認證種類、字號'!$Q$2:$R$242,2,FALSE)),"")</f>
        <v>日陞</v>
      </c>
      <c r="F26" s="151" t="s">
        <v>158</v>
      </c>
      <c r="G26" s="40"/>
      <c r="H26" s="108" t="s">
        <v>159</v>
      </c>
      <c r="I26" s="48" t="str">
        <f>IFERROR(IF(LOOKUP(1,0/('[1]檢查、製造商、認證種類、字號'!$B$2:$B$7525&amp;'[1]檢查、製造商、認證種類、字號'!$E$2:$E$7525=F26&amp;E26),'[1]檢查、製造商、認證種類、字號'!$F$2:$F$7525)=0,"",LOOKUP(1,0/('[1]檢查、製造商、認證種類、字號'!$B$2:$B$7525&amp;'[1]檢查、製造商、認證種類、字號'!$E$2:$E$7525=F26&amp;E26),'[1]檢查、製造商、認證種類、字號'!$F$2:$F$7525)),"")</f>
        <v>桶</v>
      </c>
      <c r="J26" s="52" t="str">
        <f>IFERROR(IF(LOOKUP(1,0/('[1]檢查、製造商、認證種類、字號'!$B$2:$B$7525&amp;'[1]檢查、製造商、認證種類、字號'!$E$2:$E$7525=F26&amp;E26),'[1]檢查、製造商、認證種類、字號'!$H$2:$H$7525)=0,"",LOOKUP(1,0/('[1]檢查、製造商、認證種類、字號'!$B$2:$B$7525&amp;'[1]檢查、製造商、認證種類、字號'!$E$2:$E$7525=F26&amp;E26),'[1]檢查、製造商、認證種類、字號'!$H$2:$H$7525)),"")</f>
        <v/>
      </c>
      <c r="K26" s="52" t="str">
        <f>IFERROR(IF(LOOKUP(1,0/('[1]檢查、製造商、認證種類、字號'!$B$2:$B$7525&amp;'[1]檢查、製造商、認證種類、字號'!$E$2:$E$7525=F26&amp;E26),'[1]檢查、製造商、認證種類、字號'!$I$2:$I$7525)=0,"",LOOKUP(1,0/('[1]檢查、製造商、認證種類、字號'!$B$2:$B$7525&amp;'[1]檢查、製造商、認證種類、字號'!$E$2:$E$7525=F26&amp;E26),'[1]檢查、製造商、認證種類、字號'!$I$2:$I$7525)),"")</f>
        <v/>
      </c>
      <c r="L26" s="57" t="s">
        <v>28</v>
      </c>
      <c r="M26" s="58"/>
      <c r="N26" s="527"/>
      <c r="O26" s="522"/>
      <c r="P26" s="40" t="s">
        <v>119</v>
      </c>
      <c r="Q26" s="52" t="str">
        <f>IFERROR(IF(LOOKUP(1,0/('[1]檢查、製造商、認證種類、字號'!$B$2:$B$7525&amp;'[1]檢查、製造商、認證種類、字號'!$E$2:$E$7525=S26&amp;R26),'[1]檢查、製造商、認證種類、字號'!$C$2:$C$7525)=0,"",LOOKUP(1,0/('[1]檢查、製造商、認證種類、字號'!$B$2:$B$7525&amp;'[1]檢查、製造商、認證種類、字號'!$E$2:$E$7525=S26&amp;R26),'[1]檢查、製造商、認證種類、字號'!$C$2:$C$7525)),"")</f>
        <v>津悅食品有限公司</v>
      </c>
      <c r="R26" s="60" t="str">
        <f>IFERROR(IF(IFERROR(VLOOKUP(S26&amp;LEFT($G$3,2),'[1]檢查、製造商、認證種類、字號'!$Q$2:$R$242,2,FALSE),"")="",VLOOKUP(S26,'[1]檢查、製造商、認證種類、字號'!$B$2:$E$7525,4,FALSE),VLOOKUP(S26&amp;LEFT($G$3,2),'[1]檢查、製造商、認證種類、字號'!$Q$2:$R$242,2,FALSE)),"")</f>
        <v>津悅</v>
      </c>
      <c r="S26" s="138" t="s">
        <v>160</v>
      </c>
      <c r="T26" s="40"/>
      <c r="U26" s="96">
        <v>1</v>
      </c>
      <c r="V26" s="48" t="str">
        <f>IFERROR(IF(LOOKUP(1,0/('[1]檢查、製造商、認證種類、字號'!$B$2:$B$7525&amp;'[1]檢查、製造商、認證種類、字號'!$E$2:$E$7525=S26&amp;R26),'[1]檢查、製造商、認證種類、字號'!$F$2:$F$7525)=0,"",LOOKUP(1,0/('[1]檢查、製造商、認證種類、字號'!$B$2:$B$7525&amp;'[1]檢查、製造商、認證種類、字號'!$E$2:$E$7525=S26&amp;R26),'[1]檢查、製造商、認證種類、字號'!$F$2:$F$7525)),"")</f>
        <v>包</v>
      </c>
      <c r="W26" s="52" t="str">
        <f>IFERROR(IF(LOOKUP(1,0/('[1]檢查、製造商、認證種類、字號'!$B$2:$B$7525&amp;'[1]檢查、製造商、認證種類、字號'!$E$2:$E$7525=S26&amp;R26),'[1]檢查、製造商、認證種類、字號'!$H$2:$H$7525)=0,"",LOOKUP(1,0/('[1]檢查、製造商、認證種類、字號'!$B$2:$B$7525&amp;'[1]檢查、製造商、認證種類、字號'!$E$2:$E$7525=S26&amp;R26),'[1]檢查、製造商、認證種類、字號'!$H$2:$H$7525)),"")</f>
        <v/>
      </c>
      <c r="X26" s="59" t="str">
        <f>IFERROR(IF(LOOKUP(1,0/('[1]檢查、製造商、認證種類、字號'!$B$2:$B$7525&amp;'[1]檢查、製造商、認證種類、字號'!$E$2:$E$7525=S26&amp;R26),'[1]檢查、製造商、認證種類、字號'!$I$2:$I$7525)=0,"",LOOKUP(1,0/('[1]檢查、製造商、認證種類、字號'!$B$2:$B$7525&amp;'[1]檢查、製造商、認證種類、字號'!$E$2:$E$7525=S26&amp;R26),'[1]檢查、製造商、認證種類、字號'!$I$2:$I$7525)),"")</f>
        <v/>
      </c>
      <c r="Y26" s="57" t="s">
        <v>28</v>
      </c>
      <c r="Z26" s="58" t="s">
        <v>161</v>
      </c>
      <c r="AA26" s="527"/>
      <c r="AB26" s="522"/>
      <c r="AC26" s="40" t="s">
        <v>119</v>
      </c>
      <c r="AD26" s="52" t="str">
        <f>IFERROR(IF(LOOKUP(1,0/('[1]檢查、製造商、認證種類、字號'!$B$2:$B$7525&amp;'[1]檢查、製造商、認證種類、字號'!$E$2:$E$7525=AF26&amp;AE26),'[1]檢查、製造商、認證種類、字號'!$C$2:$C$7525)=0,"",LOOKUP(1,0/('[1]檢查、製造商、認證種類、字號'!$B$2:$B$7525&amp;'[1]檢查、製造商、認證種類、字號'!$E$2:$E$7525=AF26&amp;AE26),'[1]檢查、製造商、認證種類、字號'!$C$2:$C$7525)),"")</f>
        <v/>
      </c>
      <c r="AE26" s="60" t="str">
        <f>IFERROR(IF(IFERROR(VLOOKUP(AF26&amp;LEFT($G$3,2),'[1]檢查、製造商、認證種類、字號'!$P$1:$Q$2,2,FALSE),"")="",VLOOKUP(AF26,'[1]檢查、製造商、認證種類、字號'!$B$2:$E$7525,4,FALSE),VLOOKUP(AF26&amp;LEFT($G$3,2),'[1]檢查、製造商、認證種類、字號'!$P$1:$Q$2,2,FALSE)),"")</f>
        <v/>
      </c>
      <c r="AF26" s="132"/>
      <c r="AG26" s="122"/>
      <c r="AH26" s="40"/>
      <c r="AI26" s="48" t="str">
        <f>IFERROR(IF(LOOKUP(1,0/('[1]檢查、製造商、認證種類、字號'!$B$2:$B$7525&amp;'[1]檢查、製造商、認證種類、字號'!$E$2:$E$7525=AF26&amp;AE26),'[1]檢查、製造商、認證種類、字號'!$F$2:$F$7525)=0,"",LOOKUP(1,0/('[1]檢查、製造商、認證種類、字號'!$B$2:$B$7525&amp;'[1]檢查、製造商、認證種類、字號'!$E$2:$E$7525=AF26&amp;AE26),'[1]檢查、製造商、認證種類、字號'!$F$2:$F$7525)),"")</f>
        <v/>
      </c>
      <c r="AJ26" s="52" t="str">
        <f>IFERROR(IF(LOOKUP(1,0/('[1]檢查、製造商、認證種類、字號'!$B$2:$B$7525&amp;'[1]檢查、製造商、認證種類、字號'!$E$2:$E$7525=AF26&amp;AE26),'[1]檢查、製造商、認證種類、字號'!$H$2:$H$7525)=0,"",LOOKUP(1,0/('[1]檢查、製造商、認證種類、字號'!$B$2:$B$7525&amp;'[1]檢查、製造商、認證種類、字號'!$E$2:$E$7525=AF26&amp;AE26),'[1]檢查、製造商、認證種類、字號'!$H$2:$H$7525)),"")</f>
        <v/>
      </c>
      <c r="AK26" s="59" t="str">
        <f>IFERROR(IF(LOOKUP(1,0/('[1]檢查、製造商、認證種類、字號'!$B$2:$B$7525&amp;'[1]檢查、製造商、認證種類、字號'!$E$2:$E$7525=AF26&amp;AE26),'[1]檢查、製造商、認證種類、字號'!$I$2:$I$7525)=0,"",LOOKUP(1,0/('[1]檢查、製造商、認證種類、字號'!$B$2:$B$7525&amp;'[1]檢查、製造商、認證種類、字號'!$E$2:$E$7525=AF26&amp;AE26),'[1]檢查、製造商、認證種類、字號'!$I$2:$I$7525)),"")</f>
        <v/>
      </c>
      <c r="AL26" s="57" t="s">
        <v>28</v>
      </c>
      <c r="AM26" s="58" t="s">
        <v>28</v>
      </c>
      <c r="AN26" s="530"/>
      <c r="AO26" s="522"/>
      <c r="AP26" s="40" t="s">
        <v>119</v>
      </c>
      <c r="AQ26" s="52" t="str">
        <f>IFERROR(IF(LOOKUP(1,0/('[1]檢查、製造商、認證種類、字號'!$B$2:$B$7525&amp;'[1]檢查、製造商、認證種類、字號'!$E$2:$E$7525=AS26&amp;AR26),'[1]檢查、製造商、認證種類、字號'!$C$2:$C$7525)=0,"",LOOKUP(1,0/('[1]檢查、製造商、認證種類、字號'!$B$2:$B$7525&amp;'[1]檢查、製造商、認證種類、字號'!$E$2:$E$7525=AS26&amp;AR26),'[1]檢查、製造商、認證種類、字號'!$C$2:$C$7525)),"")</f>
        <v/>
      </c>
      <c r="AR26" s="60" t="str">
        <f>IFERROR(IF(IFERROR(VLOOKUP(AS26&amp;LEFT($G$3,2),'[1]檢查、製造商、認證種類、字號'!$P$1:$Q$2,2,FALSE),"")="",VLOOKUP(AS26,'[1]檢查、製造商、認證種類、字號'!$B$2:$E$7525,4,FALSE),VLOOKUP(AS26&amp;LEFT($G$3,2),'[1]檢查、製造商、認證種類、字號'!$P$1:$Q$2,2,FALSE)),"")</f>
        <v/>
      </c>
      <c r="AS26" s="132"/>
      <c r="AT26" s="40"/>
      <c r="AU26" s="40"/>
      <c r="AV26" s="48" t="str">
        <f>IFERROR(IF(LOOKUP(1,0/('[1]檢查、製造商、認證種類、字號'!$B$2:$B$7525&amp;'[1]檢查、製造商、認證種類、字號'!$E$2:$E$7525=AS26&amp;AR26),'[1]檢查、製造商、認證種類、字號'!$F$2:$F$7525)=0,"",LOOKUP(1,0/('[1]檢查、製造商、認證種類、字號'!$B$2:$B$7525&amp;'[1]檢查、製造商、認證種類、字號'!$E$2:$E$7525=AS26&amp;AR26),'[1]檢查、製造商、認證種類、字號'!$F$2:$F$7525)),"")</f>
        <v/>
      </c>
      <c r="AW26" s="52" t="str">
        <f>IFERROR(IF(LOOKUP(1,0/('[1]檢查、製造商、認證種類、字號'!$B$2:$B$7525&amp;'[1]檢查、製造商、認證種類、字號'!$E$2:$E$7525=AS26&amp;AR26),'[1]檢查、製造商、認證種類、字號'!$H$2:$H$7525)=0,"",LOOKUP(1,0/('[1]檢查、製造商、認證種類、字號'!$B$2:$B$7525&amp;'[1]檢查、製造商、認證種類、字號'!$E$2:$E$7525=AS26&amp;AR26),'[1]檢查、製造商、認證種類、字號'!$H$2:$H$7525)),"")</f>
        <v/>
      </c>
      <c r="AX26" s="59" t="str">
        <f>IFERROR(IF(LOOKUP(1,0/('[1]檢查、製造商、認證種類、字號'!$B$2:$B$7525&amp;'[1]檢查、製造商、認證種類、字號'!$E$2:$E$7525=AS26&amp;AR26),'[1]檢查、製造商、認證種類、字號'!$I$2:$I$7525)=0,"",LOOKUP(1,0/('[1]檢查、製造商、認證種類、字號'!$B$2:$B$7525&amp;'[1]檢查、製造商、認證種類、字號'!$E$2:$E$7525=AS26&amp;AR26),'[1]檢查、製造商、認證種類、字號'!$I$2:$I$7525)),"")</f>
        <v/>
      </c>
      <c r="AY26" s="57" t="s">
        <v>28</v>
      </c>
      <c r="AZ26" s="58" t="s">
        <v>28</v>
      </c>
      <c r="BA26" s="530"/>
      <c r="BB26" s="522"/>
      <c r="BC26" s="40" t="s">
        <v>119</v>
      </c>
      <c r="BD26" s="52" t="str">
        <f>IFERROR(IF(LOOKUP(1,0/('[1]檢查、製造商、認證種類、字號'!$B$2:$B$7525&amp;'[1]檢查、製造商、認證種類、字號'!$E$2:$E$7525=BF26&amp;BE26),'[1]檢查、製造商、認證種類、字號'!$C$2:$C$7525)=0,"",LOOKUP(1,0/('[1]檢查、製造商、認證種類、字號'!$B$2:$B$7525&amp;'[1]檢查、製造商、認證種類、字號'!$E$2:$E$7525=BF26&amp;BE26),'[1]檢查、製造商、認證種類、字號'!$C$2:$C$7525)),"")</f>
        <v>萬家香醬園股份有限公司</v>
      </c>
      <c r="BE26" s="60" t="str">
        <f>IFERROR(IF(IFERROR(VLOOKUP(BF26&amp;LEFT($G$3,2),'[1]檢查、製造商、認證種類、字號'!$Q$2:$R$242,2,FALSE),"")="",VLOOKUP(BF26,'[1]檢查、製造商、認證種類、字號'!$B$2:$E$7525,4,FALSE),VLOOKUP(BF26&amp;LEFT($G$3,2),'[1]檢查、製造商、認證種類、字號'!$Q$2:$R$242,2,FALSE)),"")</f>
        <v>日陞</v>
      </c>
      <c r="BF26" s="196" t="s">
        <v>162</v>
      </c>
      <c r="BG26" s="195"/>
      <c r="BH26" s="40" t="s">
        <v>142</v>
      </c>
      <c r="BI26" s="48" t="str">
        <f>IFERROR(IF(LOOKUP(1,0/('[1]檢查、製造商、認證種類、字號'!$B$2:$B$7525&amp;'[1]檢查、製造商、認證種類、字號'!$E$2:$E$7525=BF26&amp;BE26),'[1]檢查、製造商、認證種類、字號'!$F$2:$F$7525)=0,"",LOOKUP(1,0/('[1]檢查、製造商、認證種類、字號'!$B$2:$B$7525&amp;'[1]檢查、製造商、認證種類、字號'!$E$2:$E$7525=BF26&amp;BE26),'[1]檢查、製造商、認證種類、字號'!$F$2:$F$7525)),"")</f>
        <v>桶</v>
      </c>
      <c r="BJ26" s="52" t="str">
        <f>IFERROR(IF(LOOKUP(1,0/('[1]檢查、製造商、認證種類、字號'!$B$2:$B$7525&amp;'[1]檢查、製造商、認證種類、字號'!$E$2:$E$7525=BF26&amp;BE26),'[1]檢查、製造商、認證種類、字號'!$H$2:$H$7525)=0,"",LOOKUP(1,0/('[1]檢查、製造商、認證種類、字號'!$B$2:$B$7525&amp;'[1]檢查、製造商、認證種類、字號'!$E$2:$E$7525=BF26&amp;BE26),'[1]檢查、製造商、認證種類、字號'!$H$2:$H$7525)),"")</f>
        <v/>
      </c>
      <c r="BK26" s="59" t="str">
        <f>IFERROR(IF(LOOKUP(1,0/('[1]檢查、製造商、認證種類、字號'!$B$2:$B$7525&amp;'[1]檢查、製造商、認證種類、字號'!$E$2:$E$7525=BF26&amp;BE26),'[1]檢查、製造商、認證種類、字號'!$I$2:$I$7525)=0,"",LOOKUP(1,0/('[1]檢查、製造商、認證種類、字號'!$B$2:$B$7525&amp;'[1]檢查、製造商、認證種類、字號'!$E$2:$E$7525=BF26&amp;BE26),'[1]檢查、製造商、認證種類、字號'!$I$2:$I$7525)),"")</f>
        <v/>
      </c>
      <c r="BL26" s="57" t="s">
        <v>28</v>
      </c>
      <c r="BM26" s="58" t="s">
        <v>28</v>
      </c>
      <c r="BN26" s="520"/>
      <c r="BO26" s="522"/>
      <c r="BP26" s="40" t="s">
        <v>119</v>
      </c>
      <c r="BQ26" s="52" t="str">
        <f>IFERROR(IF(LOOKUP(1,0/('[1]檢查、製造商、認證種類、字號'!$B$2:$B$7525&amp;'[1]檢查、製造商、認證種類、字號'!$E$2:$E$7525=BS26&amp;BR26),'[1]檢查、製造商、認證種類、字號'!$C$2:$C$7525)=0,"",LOOKUP(1,0/('[1]檢查、製造商、認證種類、字號'!$B$2:$B$7525&amp;'[1]檢查、製造商、認證種類、字號'!$E$2:$E$7525=BS26&amp;BR26),'[1]檢查、製造商、認證種類、字號'!$C$2:$C$7525)),"")</f>
        <v/>
      </c>
      <c r="BR26" s="60" t="str">
        <f>IFERROR(IF(IFERROR(VLOOKUP(BS26&amp;LEFT($G$3,2),'[1]檢查、製造商、認證種類、字號'!$P$1:$Q$2,2,FALSE),"")="",VLOOKUP(BS26,'[1]檢查、製造商、認證種類、字號'!$B$2:$E$7525,4,FALSE),VLOOKUP(BS26&amp;LEFT($G$3,2),'[1]檢查、製造商、認證種類、字號'!$P$1:$Q$2,2,FALSE)),"")</f>
        <v/>
      </c>
      <c r="BS26" s="197"/>
      <c r="BT26" s="40"/>
      <c r="BU26" s="40"/>
      <c r="BV26" s="48" t="str">
        <f>IFERROR(IF(LOOKUP(1,0/('[1]檢查、製造商、認證種類、字號'!$B$2:$B$7525&amp;'[1]檢查、製造商、認證種類、字號'!$E$2:$E$7525=BS26&amp;BR26),'[1]檢查、製造商、認證種類、字號'!$F$2:$F$7525)=0,"",LOOKUP(1,0/('[1]檢查、製造商、認證種類、字號'!$B$2:$B$7525&amp;'[1]檢查、製造商、認證種類、字號'!$E$2:$E$7525=BS26&amp;BR26),'[1]檢查、製造商、認證種類、字號'!$F$2:$F$7525)),"")</f>
        <v/>
      </c>
      <c r="BW26" s="61"/>
      <c r="BX26" s="40" t="str">
        <f t="shared" si="13"/>
        <v/>
      </c>
      <c r="BY26" s="52" t="str">
        <f>IFERROR(IF(LOOKUP(1,0/('[1]檢查、製造商、認證種類、字號'!$B$2:$B$7525&amp;'[1]檢查、製造商、認證種類、字號'!$E$2:$E$7525=BS26&amp;BR26),'[1]檢查、製造商、認證種類、字號'!$H$2:$H$7525)=0,"",LOOKUP(1,0/('[1]檢查、製造商、認證種類、字號'!$B$2:$B$7525&amp;'[1]檢查、製造商、認證種類、字號'!$E$2:$E$7525=BS26&amp;BR26),'[1]檢查、製造商、認證種類、字號'!$H$2:$H$7525)),"")</f>
        <v/>
      </c>
      <c r="BZ26" s="59" t="str">
        <f>IFERROR(IF(LOOKUP(1,0/('[1]檢查、製造商、認證種類、字號'!$B$2:$B$7525&amp;'[1]檢查、製造商、認證種類、字號'!$E$2:$E$7525=BS26&amp;BR26),'[1]檢查、製造商、認證種類、字號'!$I$2:$I$7525)=0,"",LOOKUP(1,0/('[1]檢查、製造商、認證種類、字號'!$B$2:$B$7525&amp;'[1]檢查、製造商、認證種類、字號'!$E$2:$E$7525=BS26&amp;BR26),'[1]檢查、製造商、認證種類、字號'!$I$2:$I$7525)),"")</f>
        <v/>
      </c>
      <c r="CA26" s="57" t="s">
        <v>28</v>
      </c>
      <c r="CB26" s="58" t="s">
        <v>28</v>
      </c>
      <c r="CC26" s="152" t="s">
        <v>30</v>
      </c>
      <c r="CD26" s="152" t="str">
        <f>IFERROR(IF(LOOKUP(1,0/('[1]檢查、製造商、認證種類、字號'!$B$2:$B$7123&amp;'[1]檢查、製造商、認證種類、字號'!$E$2:$E$7123=CF26&amp;CE26),'[1]檢查、製造商、認證種類、字號'!$C$2:$C$7123)=0,"",LOOKUP(1,0/('[1]檢查、製造商、認證種類、字號'!$B$2:$B$7123&amp;'[1]檢查、製造商、認證種類、字號'!$E$2:$E$7123=CF26&amp;CE26),'[1]檢查、製造商、認證種類、字號'!$C$2:$C$7123)),"")</f>
        <v>濟生股份有限公司</v>
      </c>
      <c r="CE26" s="152" t="str">
        <f>IFERROR(IF(IFERROR(VLOOKUP(CF26&amp;LEFT($G$3,2),'[1]檢查、製造商、認證種類、字號'!$Q$2:$R$87,2,FALSE),"")="",VLOOKUP(CF26,'[1]檢查、製造商、認證種類、字號'!$B$2:$G$7123,4,FALSE),VLOOKUP(CF26&amp;LEFT($G$3,2),'[1]檢查、製造商、認證種類、字號'!$Q$2:$R$198,2,FALSE)),"")</f>
        <v>羿淳</v>
      </c>
      <c r="CF26" s="152" t="s">
        <v>163</v>
      </c>
      <c r="CG26" s="152"/>
      <c r="CH26" s="193" t="str">
        <f>IFERROR(IF(LOOKUP(1,0/('[1]檢查、製造商、認證種類、字號'!$B$2:$B$7123&amp;'[1]檢查、製造商、認證種類、字號'!$E$2:$E$7123=CF26&amp;CE26),'[1]檢查、製造商、認證種類、字號'!$F$2:$F$7123)=0,"",LOOKUP(1,0/('[1]檢查、製造商、認證種類、字號'!$B$2:$B$7123&amp;'[1]檢查、製造商、認證種類、字號'!$E$2:$E$7123=CF26&amp;CE26),'[1]檢查、製造商、認證種類、字號'!$F$2:$F$7123)),"")</f>
        <v>包</v>
      </c>
      <c r="CI26" s="153"/>
      <c r="CJ26" s="154" t="str">
        <f t="shared" si="2"/>
        <v/>
      </c>
      <c r="CK26" s="52" t="str">
        <f>IFERROR(IF(LOOKUP(1,0/('[1]檢查、製造商、認證種類、字號'!$B$2:$B$7123&amp;'[1]檢查、製造商、認證種類、字號'!$E$2:$E$7123=CF26&amp;CE26),'[1]檢查、製造商、認證種類、字號'!$H$2:$H$7123)=0,"",LOOKUP(1,0/('[1]檢查、製造商、認證種類、字號'!$B$2:$B$7123&amp;'[1]檢查、製造商、認證種類、字號'!$E$2:$E$7123=CF26&amp;CE26),'[1]檢查、製造商、認證種類、字號'!$H$2:$H$7123)),"")</f>
        <v/>
      </c>
      <c r="CL26" s="59" t="str">
        <f>IFERROR(IF(LOOKUP(1,0/('[1]檢查、製造商、認證種類、字號'!$B$2:$B$7123&amp;'[1]檢查、製造商、認證種類、字號'!$E$2:$E$7123=CF26&amp;CE26),'[1]檢查、製造商、認證種類、字號'!$I$2:$I$7123)=0,"",LOOKUP(1,0/('[1]檢查、製造商、認證種類、字號'!$B$2:$B$7123&amp;'[1]檢查、製造商、認證種類、字號'!$E$2:$E$7123=CF26&amp;CE26),'[1]檢查、製造商、認證種類、字號'!$I$2:$I$7123)),"")</f>
        <v/>
      </c>
      <c r="CM26" s="57"/>
      <c r="CN26" s="58"/>
    </row>
    <row r="27" spans="1:92" s="32" customFormat="1" ht="24.75">
      <c r="A27" s="527"/>
      <c r="B27" s="522"/>
      <c r="C27" s="40" t="s">
        <v>119</v>
      </c>
      <c r="D27" s="52" t="str">
        <f>IFERROR(IF(LOOKUP(1,0/('[1]檢查、製造商、認證種類、字號'!$B$2:$B$7525&amp;'[1]檢查、製造商、認證種類、字號'!$E$2:$E$7525=F27&amp;E27),'[1]檢查、製造商、認證種類、字號'!$C$2:$C$7525)=0,"",LOOKUP(1,0/('[1]檢查、製造商、認證種類、字號'!$B$2:$B$7525&amp;'[1]檢查、製造商、認證種類、字號'!$E$2:$E$7525=F27&amp;E27),'[1]檢查、製造商、認證種類、字號'!$C$2:$C$7525)),"")</f>
        <v/>
      </c>
      <c r="E27" s="60" t="str">
        <f>IFERROR(IF(IFERROR(VLOOKUP(F27&amp;LEFT($G$3,2),'[1]檢查、製造商、認證種類、字號'!$P$1:$Q$2,2,FALSE),"")="",VLOOKUP(F27,'[1]檢查、製造商、認證種類、字號'!$B$2:$E$7525,4,FALSE),VLOOKUP(F27&amp;LEFT($G$3,2),'[1]檢查、製造商、認證種類、字號'!$P$1:$Q$2,2,FALSE)),"")</f>
        <v/>
      </c>
      <c r="F27" s="138"/>
      <c r="G27" s="40"/>
      <c r="H27" s="96"/>
      <c r="I27" s="48" t="str">
        <f>IFERROR(IF(LOOKUP(1,0/('[1]檢查、製造商、認證種類、字號'!$B$2:$B$7525&amp;'[1]檢查、製造商、認證種類、字號'!$E$2:$E$7525=F27&amp;E27),'[1]檢查、製造商、認證種類、字號'!$F$2:$F$7525)=0,"",LOOKUP(1,0/('[1]檢查、製造商、認證種類、字號'!$B$2:$B$7525&amp;'[1]檢查、製造商、認證種類、字號'!$E$2:$E$7525=F27&amp;E27),'[1]檢查、製造商、認證種類、字號'!$F$2:$F$7525)),"")</f>
        <v/>
      </c>
      <c r="J27" s="52" t="str">
        <f>IFERROR(IF(LOOKUP(1,0/('[1]檢查、製造商、認證種類、字號'!$B$2:$B$7525&amp;'[1]檢查、製造商、認證種類、字號'!$E$2:$E$7525=F27&amp;E27),'[1]檢查、製造商、認證種類、字號'!$H$2:$H$7525)=0,"",LOOKUP(1,0/('[1]檢查、製造商、認證種類、字號'!$B$2:$B$7525&amp;'[1]檢查、製造商、認證種類、字號'!$E$2:$E$7525=F27&amp;E27),'[1]檢查、製造商、認證種類、字號'!$H$2:$H$7525)),"")</f>
        <v/>
      </c>
      <c r="K27" s="52" t="str">
        <f>IFERROR(IF(LOOKUP(1,0/('[1]檢查、製造商、認證種類、字號'!$B$2:$B$7525&amp;'[1]檢查、製造商、認證種類、字號'!$E$2:$E$7525=F27&amp;E27),'[1]檢查、製造商、認證種類、字號'!$I$2:$I$7525)=0,"",LOOKUP(1,0/('[1]檢查、製造商、認證種類、字號'!$B$2:$B$7525&amp;'[1]檢查、製造商、認證種類、字號'!$E$2:$E$7525=F27&amp;E27),'[1]檢查、製造商、認證種類、字號'!$I$2:$I$7525)),"")</f>
        <v/>
      </c>
      <c r="L27" s="57" t="s">
        <v>28</v>
      </c>
      <c r="M27" s="58"/>
      <c r="N27" s="527"/>
      <c r="O27" s="522"/>
      <c r="P27" s="40" t="s">
        <v>119</v>
      </c>
      <c r="Q27" s="52" t="str">
        <f>IFERROR(IF(LOOKUP(1,0/('[1]檢查、製造商、認證種類、字號'!$B$2:$B$7525&amp;'[1]檢查、製造商、認證種類、字號'!$E$2:$E$7525=S27&amp;R27),'[1]檢查、製造商、認證種類、字號'!$C$2:$C$7525)=0,"",LOOKUP(1,0/('[1]檢查、製造商、認證種類、字號'!$B$2:$B$7525&amp;'[1]檢查、製造商、認證種類、字號'!$E$2:$E$7525=S27&amp;R27),'[1]檢查、製造商、認證種類、字號'!$C$2:$C$7525)),"")</f>
        <v/>
      </c>
      <c r="R27" s="60" t="str">
        <f>IFERROR(IF(IFERROR(VLOOKUP(S27&amp;LEFT($G$3,2),'[1]檢查、製造商、認證種類、字號'!$P$1:$Q$2,2,FALSE),"")="",VLOOKUP(S27,'[1]檢查、製造商、認證種類、字號'!$B$2:$E$7525,4,FALSE),VLOOKUP(S27&amp;LEFT($G$3,2),'[1]檢查、製造商、認證種類、字號'!$P$1:$Q$2,2,FALSE)),"")</f>
        <v/>
      </c>
      <c r="S27" s="138"/>
      <c r="T27" s="40"/>
      <c r="U27" s="96"/>
      <c r="V27" s="48" t="str">
        <f>IFERROR(IF(LOOKUP(1,0/('[1]檢查、製造商、認證種類、字號'!$B$2:$B$7525&amp;'[1]檢查、製造商、認證種類、字號'!$E$2:$E$7525=S27&amp;R27),'[1]檢查、製造商、認證種類、字號'!$F$2:$F$7525)=0,"",LOOKUP(1,0/('[1]檢查、製造商、認證種類、字號'!$B$2:$B$7525&amp;'[1]檢查、製造商、認證種類、字號'!$E$2:$E$7525=S27&amp;R27),'[1]檢查、製造商、認證種類、字號'!$F$2:$F$7525)),"")</f>
        <v/>
      </c>
      <c r="W27" s="52" t="str">
        <f>IFERROR(IF(LOOKUP(1,0/('[1]檢查、製造商、認證種類、字號'!$B$2:$B$7525&amp;'[1]檢查、製造商、認證種類、字號'!$E$2:$E$7525=S27&amp;R27),'[1]檢查、製造商、認證種類、字號'!$H$2:$H$7525)=0,"",LOOKUP(1,0/('[1]檢查、製造商、認證種類、字號'!$B$2:$B$7525&amp;'[1]檢查、製造商、認證種類、字號'!$E$2:$E$7525=S27&amp;R27),'[1]檢查、製造商、認證種類、字號'!$H$2:$H$7525)),"")</f>
        <v/>
      </c>
      <c r="X27" s="59" t="str">
        <f>IFERROR(IF(LOOKUP(1,0/('[1]檢查、製造商、認證種類、字號'!$B$2:$B$7525&amp;'[1]檢查、製造商、認證種類、字號'!$E$2:$E$7525=S27&amp;R27),'[1]檢查、製造商、認證種類、字號'!$I$2:$I$7525)=0,"",LOOKUP(1,0/('[1]檢查、製造商、認證種類、字號'!$B$2:$B$7525&amp;'[1]檢查、製造商、認證種類、字號'!$E$2:$E$7525=S27&amp;R27),'[1]檢查、製造商、認證種類、字號'!$I$2:$I$7525)),"")</f>
        <v/>
      </c>
      <c r="Y27" s="57" t="s">
        <v>28</v>
      </c>
      <c r="Z27" s="58" t="s">
        <v>28</v>
      </c>
      <c r="AA27" s="527"/>
      <c r="AB27" s="522"/>
      <c r="AC27" s="40" t="s">
        <v>119</v>
      </c>
      <c r="AD27" s="52" t="str">
        <f>IFERROR(IF(LOOKUP(1,0/('[1]檢查、製造商、認證種類、字號'!$B$2:$B$7525&amp;'[1]檢查、製造商、認證種類、字號'!$E$2:$E$7525=AF27&amp;AE27),'[1]檢查、製造商、認證種類、字號'!$C$2:$C$7525)=0,"",LOOKUP(1,0/('[1]檢查、製造商、認證種類、字號'!$B$2:$B$7525&amp;'[1]檢查、製造商、認證種類、字號'!$E$2:$E$7525=AF27&amp;AE27),'[1]檢查、製造商、認證種類、字號'!$C$2:$C$7525)),"")</f>
        <v/>
      </c>
      <c r="AE27" s="60" t="str">
        <f>IFERROR(IF(IFERROR(VLOOKUP(AF27&amp;LEFT($G$3,2),'[1]檢查、製造商、認證種類、字號'!$P$1:$Q$2,2,FALSE),"")="",VLOOKUP(AF27,'[1]檢查、製造商、認證種類、字號'!$B$2:$E$7525,4,FALSE),VLOOKUP(AF27&amp;LEFT($G$3,2),'[1]檢查、製造商、認證種類、字號'!$P$1:$Q$2,2,FALSE)),"")</f>
        <v/>
      </c>
      <c r="AF27" s="132" t="s">
        <v>164</v>
      </c>
      <c r="AG27" s="122"/>
      <c r="AH27" s="40"/>
      <c r="AI27" s="48" t="str">
        <f>IFERROR(IF(LOOKUP(1,0/('[1]檢查、製造商、認證種類、字號'!$B$2:$B$7525&amp;'[1]檢查、製造商、認證種類、字號'!$E$2:$E$7525=AF27&amp;AE27),'[1]檢查、製造商、認證種類、字號'!$F$2:$F$7525)=0,"",LOOKUP(1,0/('[1]檢查、製造商、認證種類、字號'!$B$2:$B$7525&amp;'[1]檢查、製造商、認證種類、字號'!$E$2:$E$7525=AF27&amp;AE27),'[1]檢查、製造商、認證種類、字號'!$F$2:$F$7525)),"")</f>
        <v/>
      </c>
      <c r="AJ27" s="52" t="str">
        <f>IFERROR(IF(LOOKUP(1,0/('[1]檢查、製造商、認證種類、字號'!$B$2:$B$7525&amp;'[1]檢查、製造商、認證種類、字號'!$E$2:$E$7525=AF27&amp;AE27),'[1]檢查、製造商、認證種類、字號'!$H$2:$H$7525)=0,"",LOOKUP(1,0/('[1]檢查、製造商、認證種類、字號'!$B$2:$B$7525&amp;'[1]檢查、製造商、認證種類、字號'!$E$2:$E$7525=AF27&amp;AE27),'[1]檢查、製造商、認證種類、字號'!$H$2:$H$7525)),"")</f>
        <v/>
      </c>
      <c r="AK27" s="59" t="str">
        <f>IFERROR(IF(LOOKUP(1,0/('[1]檢查、製造商、認證種類、字號'!$B$2:$B$7525&amp;'[1]檢查、製造商、認證種類、字號'!$E$2:$E$7525=AF27&amp;AE27),'[1]檢查、製造商、認證種類、字號'!$I$2:$I$7525)=0,"",LOOKUP(1,0/('[1]檢查、製造商、認證種類、字號'!$B$2:$B$7525&amp;'[1]檢查、製造商、認證種類、字號'!$E$2:$E$7525=AF27&amp;AE27),'[1]檢查、製造商、認證種類、字號'!$I$2:$I$7525)),"")</f>
        <v/>
      </c>
      <c r="AL27" s="57" t="s">
        <v>28</v>
      </c>
      <c r="AM27" s="58" t="s">
        <v>28</v>
      </c>
      <c r="AN27" s="530"/>
      <c r="AO27" s="522"/>
      <c r="AP27" s="40" t="s">
        <v>119</v>
      </c>
      <c r="AQ27" s="52" t="str">
        <f>IFERROR(IF(LOOKUP(1,0/('[1]檢查、製造商、認證種類、字號'!$B$2:$B$7525&amp;'[1]檢查、製造商、認證種類、字號'!$E$2:$E$7525=AS27&amp;AR27),'[1]檢查、製造商、認證種類、字號'!$C$2:$C$7525)=0,"",LOOKUP(1,0/('[1]檢查、製造商、認證種類、字號'!$B$2:$B$7525&amp;'[1]檢查、製造商、認證種類、字號'!$E$2:$E$7525=AS27&amp;AR27),'[1]檢查、製造商、認證種類、字號'!$C$2:$C$7525)),"")</f>
        <v/>
      </c>
      <c r="AR27" s="60" t="str">
        <f>IFERROR(IF(IFERROR(VLOOKUP(AS27&amp;LEFT($G$3,2),'[1]檢查、製造商、認證種類、字號'!$P$1:$Q$2,2,FALSE),"")="",VLOOKUP(AS27,'[1]檢查、製造商、認證種類、字號'!$B$2:$E$7525,4,FALSE),VLOOKUP(AS27&amp;LEFT($G$3,2),'[1]檢查、製造商、認證種類、字號'!$P$1:$Q$2,2,FALSE)),"")</f>
        <v/>
      </c>
      <c r="AS27" s="132"/>
      <c r="AT27" s="40"/>
      <c r="AU27" s="40"/>
      <c r="AV27" s="48" t="str">
        <f>IFERROR(IF(LOOKUP(1,0/('[1]檢查、製造商、認證種類、字號'!$B$2:$B$7525&amp;'[1]檢查、製造商、認證種類、字號'!$E$2:$E$7525=AS27&amp;AR27),'[1]檢查、製造商、認證種類、字號'!$F$2:$F$7525)=0,"",LOOKUP(1,0/('[1]檢查、製造商、認證種類、字號'!$B$2:$B$7525&amp;'[1]檢查、製造商、認證種類、字號'!$E$2:$E$7525=AS27&amp;AR27),'[1]檢查、製造商、認證種類、字號'!$F$2:$F$7525)),"")</f>
        <v/>
      </c>
      <c r="AW27" s="52" t="str">
        <f>IFERROR(IF(LOOKUP(1,0/('[1]檢查、製造商、認證種類、字號'!$B$2:$B$7525&amp;'[1]檢查、製造商、認證種類、字號'!$E$2:$E$7525=AS27&amp;AR27),'[1]檢查、製造商、認證種類、字號'!$H$2:$H$7525)=0,"",LOOKUP(1,0/('[1]檢查、製造商、認證種類、字號'!$B$2:$B$7525&amp;'[1]檢查、製造商、認證種類、字號'!$E$2:$E$7525=AS27&amp;AR27),'[1]檢查、製造商、認證種類、字號'!$H$2:$H$7525)),"")</f>
        <v/>
      </c>
      <c r="AX27" s="59" t="str">
        <f>IFERROR(IF(LOOKUP(1,0/('[1]檢查、製造商、認證種類、字號'!$B$2:$B$7525&amp;'[1]檢查、製造商、認證種類、字號'!$E$2:$E$7525=AS27&amp;AR27),'[1]檢查、製造商、認證種類、字號'!$I$2:$I$7525)=0,"",LOOKUP(1,0/('[1]檢查、製造商、認證種類、字號'!$B$2:$B$7525&amp;'[1]檢查、製造商、認證種類、字號'!$E$2:$E$7525=AS27&amp;AR27),'[1]檢查、製造商、認證種類、字號'!$I$2:$I$7525)),"")</f>
        <v/>
      </c>
      <c r="AY27" s="57" t="s">
        <v>28</v>
      </c>
      <c r="AZ27" s="58" t="s">
        <v>28</v>
      </c>
      <c r="BA27" s="530"/>
      <c r="BB27" s="522"/>
      <c r="BC27" s="40" t="s">
        <v>119</v>
      </c>
      <c r="BD27" s="52" t="str">
        <f>IFERROR(IF(LOOKUP(1,0/('[1]檢查、製造商、認證種類、字號'!$B$2:$B$7525&amp;'[1]檢查、製造商、認證種類、字號'!$E$2:$E$7525=BF27&amp;BE27),'[1]檢查、製造商、認證種類、字號'!$C$2:$C$7525)=0,"",LOOKUP(1,0/('[1]檢查、製造商、認證種類、字號'!$B$2:$B$7525&amp;'[1]檢查、製造商、認證種類、字號'!$E$2:$E$7525=BF27&amp;BE27),'[1]檢查、製造商、認證種類、字號'!$C$2:$C$7525)),"")</f>
        <v/>
      </c>
      <c r="BE27" s="60" t="str">
        <f>IFERROR(IF(IFERROR(VLOOKUP(BF27&amp;LEFT($G$3,2),'[1]檢查、製造商、認證種類、字號'!$Q$2:$R$242,2,FALSE),"")="",VLOOKUP(BF27,'[1]檢查、製造商、認證種類、字號'!$B$2:$E$7525,4,FALSE),VLOOKUP(BF27&amp;LEFT($G$3,2),'[1]檢查、製造商、認證種類、字號'!$Q$2:$R$242,2,FALSE)),"")</f>
        <v>永芳</v>
      </c>
      <c r="BF27" s="203" t="s">
        <v>165</v>
      </c>
      <c r="BG27" s="40"/>
      <c r="BH27" s="56">
        <v>1</v>
      </c>
      <c r="BI27" s="48" t="str">
        <f>IFERROR(IF(LOOKUP(1,0/('[1]檢查、製造商、認證種類、字號'!$B$2:$B$7525&amp;'[1]檢查、製造商、認證種類、字號'!$E$2:$E$7525=BF27&amp;BE27),'[1]檢查、製造商、認證種類、字號'!$F$2:$F$7525)=0,"",LOOKUP(1,0/('[1]檢查、製造商、認證種類、字號'!$B$2:$B$7525&amp;'[1]檢查、製造商、認證種類、字號'!$E$2:$E$7525=BF27&amp;BE27),'[1]檢查、製造商、認證種類、字號'!$F$2:$F$7525)),"")</f>
        <v>包</v>
      </c>
      <c r="BJ27" s="52" t="str">
        <f>IFERROR(IF(LOOKUP(1,0/('[1]檢查、製造商、認證種類、字號'!$B$2:$B$7525&amp;'[1]檢查、製造商、認證種類、字號'!$E$2:$E$7525=BF27&amp;BE27),'[1]檢查、製造商、認證種類、字號'!$H$2:$H$7525)=0,"",LOOKUP(1,0/('[1]檢查、製造商、認證種類、字號'!$B$2:$B$7525&amp;'[1]檢查、製造商、認證種類、字號'!$E$2:$E$7525=BF27&amp;BE27),'[1]檢查、製造商、認證種類、字號'!$H$2:$H$7525)),"")</f>
        <v/>
      </c>
      <c r="BK27" s="59" t="str">
        <f>IFERROR(IF(LOOKUP(1,0/('[1]檢查、製造商、認證種類、字號'!$B$2:$B$7525&amp;'[1]檢查、製造商、認證種類、字號'!$E$2:$E$7525=BF27&amp;BE27),'[1]檢查、製造商、認證種類、字號'!$I$2:$I$7525)=0,"",LOOKUP(1,0/('[1]檢查、製造商、認證種類、字號'!$B$2:$B$7525&amp;'[1]檢查、製造商、認證種類、字號'!$E$2:$E$7525=BF27&amp;BE27),'[1]檢查、製造商、認證種類、字號'!$I$2:$I$7525)),"")</f>
        <v/>
      </c>
      <c r="BL27" s="57" t="s">
        <v>28</v>
      </c>
      <c r="BM27" s="58" t="s">
        <v>166</v>
      </c>
      <c r="BN27" s="520"/>
      <c r="BO27" s="522"/>
      <c r="BP27" s="40" t="s">
        <v>119</v>
      </c>
      <c r="BQ27" s="52" t="str">
        <f>IFERROR(IF(LOOKUP(1,0/('[1]檢查、製造商、認證種類、字號'!$B$2:$B$7525&amp;'[1]檢查、製造商、認證種類、字號'!$E$2:$E$7525=BS27&amp;BR27),'[1]檢查、製造商、認證種類、字號'!$C$2:$C$7525)=0,"",LOOKUP(1,0/('[1]檢查、製造商、認證種類、字號'!$B$2:$B$7525&amp;'[1]檢查、製造商、認證種類、字號'!$E$2:$E$7525=BS27&amp;BR27),'[1]檢查、製造商、認證種類、字號'!$C$2:$C$7525)),"")</f>
        <v/>
      </c>
      <c r="BR27" s="60" t="str">
        <f>IFERROR(IF(IFERROR(VLOOKUP(BS27&amp;LEFT($G$3,2),'[1]檢查、製造商、認證種類、字號'!$P$1:$Q$2,2,FALSE),"")="",VLOOKUP(BS27,'[1]檢查、製造商、認證種類、字號'!$B$2:$E$7525,4,FALSE),VLOOKUP(BS27&amp;LEFT($G$3,2),'[1]檢查、製造商、認證種類、字號'!$P$1:$Q$2,2,FALSE)),"")</f>
        <v/>
      </c>
      <c r="BS27" s="197"/>
      <c r="BT27" s="40"/>
      <c r="BU27" s="40"/>
      <c r="BV27" s="48" t="str">
        <f>IFERROR(IF(LOOKUP(1,0/('[1]檢查、製造商、認證種類、字號'!$B$2:$B$7525&amp;'[1]檢查、製造商、認證種類、字號'!$E$2:$E$7525=BS27&amp;BR27),'[1]檢查、製造商、認證種類、字號'!$F$2:$F$7525)=0,"",LOOKUP(1,0/('[1]檢查、製造商、認證種類、字號'!$B$2:$B$7525&amp;'[1]檢查、製造商、認證種類、字號'!$E$2:$E$7525=BS27&amp;BR27),'[1]檢查、製造商、認證種類、字號'!$F$2:$F$7525)),"")</f>
        <v/>
      </c>
      <c r="BW27" s="61"/>
      <c r="BX27" s="40" t="str">
        <f t="shared" si="13"/>
        <v/>
      </c>
      <c r="BY27" s="52" t="str">
        <f>IFERROR(IF(LOOKUP(1,0/('[1]檢查、製造商、認證種類、字號'!$B$2:$B$7525&amp;'[1]檢查、製造商、認證種類、字號'!$E$2:$E$7525=BS27&amp;BR27),'[1]檢查、製造商、認證種類、字號'!$H$2:$H$7525)=0,"",LOOKUP(1,0/('[1]檢查、製造商、認證種類、字號'!$B$2:$B$7525&amp;'[1]檢查、製造商、認證種類、字號'!$E$2:$E$7525=BS27&amp;BR27),'[1]檢查、製造商、認證種類、字號'!$H$2:$H$7525)),"")</f>
        <v/>
      </c>
      <c r="BZ27" s="59" t="str">
        <f>IFERROR(IF(LOOKUP(1,0/('[1]檢查、製造商、認證種類、字號'!$B$2:$B$7525&amp;'[1]檢查、製造商、認證種類、字號'!$E$2:$E$7525=BS27&amp;BR27),'[1]檢查、製造商、認證種類、字號'!$I$2:$I$7525)=0,"",LOOKUP(1,0/('[1]檢查、製造商、認證種類、字號'!$B$2:$B$7525&amp;'[1]檢查、製造商、認證種類、字號'!$E$2:$E$7525=BS27&amp;BR27),'[1]檢查、製造商、認證種類、字號'!$I$2:$I$7525)),"")</f>
        <v/>
      </c>
      <c r="CA27" s="57" t="s">
        <v>28</v>
      </c>
      <c r="CB27" s="58" t="s">
        <v>28</v>
      </c>
      <c r="CC27" s="152" t="s">
        <v>30</v>
      </c>
      <c r="CD27" s="152" t="str">
        <f>IFERROR(IF(LOOKUP(1,0/('[1]檢查、製造商、認證種類、字號'!$B$2:$B$7123&amp;'[1]檢查、製造商、認證種類、字號'!$E$2:$E$7123=CF27&amp;CE27),'[1]檢查、製造商、認證種類、字號'!$C$2:$C$7123)=0,"",LOOKUP(1,0/('[1]檢查、製造商、認證種類、字號'!$B$2:$B$7123&amp;'[1]檢查、製造商、認證種類、字號'!$E$2:$E$7123=CF27&amp;CE27),'[1]檢查、製造商、認證種類、字號'!$C$2:$C$7123)),"")</f>
        <v>濟生股份有限公司</v>
      </c>
      <c r="CE27" s="152" t="str">
        <f>IFERROR(IF(IFERROR(VLOOKUP(CF27&amp;LEFT($G$3,2),'[1]檢查、製造商、認證種類、字號'!$Q$2:$R$87,2,FALSE),"")="",VLOOKUP(CF27,'[1]檢查、製造商、認證種類、字號'!$B$2:$G$7123,4,FALSE),VLOOKUP(CF27&amp;LEFT($G$3,2),'[1]檢查、製造商、認證種類、字號'!$Q$2:$R$198,2,FALSE)),"")</f>
        <v>羿淳</v>
      </c>
      <c r="CF27" s="65" t="s">
        <v>167</v>
      </c>
      <c r="CG27" s="65"/>
      <c r="CH27" s="66" t="str">
        <f>IFERROR(IF(LOOKUP(1,0/('[1]檢查、製造商、認證種類、字號'!$B$2:$B$7123&amp;'[1]檢查、製造商、認證種類、字號'!$E$2:$E$7123=CF27&amp;CE27),'[1]檢查、製造商、認證種類、字號'!$F$2:$F$7123)=0,"",LOOKUP(1,0/('[1]檢查、製造商、認證種類、字號'!$B$2:$B$7123&amp;'[1]檢查、製造商、認證種類、字號'!$E$2:$E$7123=CF27&amp;CE27),'[1]檢查、製造商、認證種類、字號'!$F$2:$F$7123)),"")</f>
        <v>盒</v>
      </c>
      <c r="CI27" s="153"/>
      <c r="CJ27" s="154" t="str">
        <f t="shared" si="2"/>
        <v/>
      </c>
      <c r="CK27" s="52" t="str">
        <f>IFERROR(IF(LOOKUP(1,0/('[1]檢查、製造商、認證種類、字號'!$B$2:$B$7123&amp;'[1]檢查、製造商、認證種類、字號'!$E$2:$E$7123=CF27&amp;CE27),'[1]檢查、製造商、認證種類、字號'!$H$2:$H$7123)=0,"",LOOKUP(1,0/('[1]檢查、製造商、認證種類、字號'!$B$2:$B$7123&amp;'[1]檢查、製造商、認證種類、字號'!$E$2:$E$7123=CF27&amp;CE27),'[1]檢查、製造商、認證種類、字號'!$H$2:$H$7123)),"")</f>
        <v/>
      </c>
      <c r="CL27" s="59" t="str">
        <f>IFERROR(IF(LOOKUP(1,0/('[1]檢查、製造商、認證種類、字號'!$B$2:$B$7123&amp;'[1]檢查、製造商、認證種類、字號'!$E$2:$E$7123=CF27&amp;CE27),'[1]檢查、製造商、認證種類、字號'!$I$2:$I$7123)=0,"",LOOKUP(1,0/('[1]檢查、製造商、認證種類、字號'!$B$2:$B$7123&amp;'[1]檢查、製造商、認證種類、字號'!$E$2:$E$7123=CF27&amp;CE27),'[1]檢查、製造商、認證種類、字號'!$I$2:$I$7123)),"")</f>
        <v/>
      </c>
      <c r="CM27" s="57"/>
      <c r="CN27" s="58"/>
    </row>
    <row r="28" spans="1:92" s="32" customFormat="1" ht="24.75">
      <c r="A28" s="527"/>
      <c r="B28" s="522"/>
      <c r="C28" s="40" t="s">
        <v>119</v>
      </c>
      <c r="D28" s="52" t="str">
        <f>IFERROR(IF(LOOKUP(1,0/('[1]檢查、製造商、認證種類、字號'!$B$2:$B$7525&amp;'[1]檢查、製造商、認證種類、字號'!$E$2:$E$7525=F28&amp;E28),'[1]檢查、製造商、認證種類、字號'!$C$2:$C$7525)=0,"",LOOKUP(1,0/('[1]檢查、製造商、認證種類、字號'!$B$2:$B$7525&amp;'[1]檢查、製造商、認證種類、字號'!$E$2:$E$7525=F28&amp;E28),'[1]檢查、製造商、認證種類、字號'!$C$2:$C$7525)),"")</f>
        <v/>
      </c>
      <c r="E28" s="60" t="str">
        <f>IFERROR(IF(IFERROR(VLOOKUP(F28&amp;LEFT($G$3,2),'[1]檢查、製造商、認證種類、字號'!$P$1:$Q$2,2,FALSE),"")="",VLOOKUP(F28,'[1]檢查、製造商、認證種類、字號'!$B$2:$E$7525,4,FALSE),VLOOKUP(F28&amp;LEFT($G$3,2),'[1]檢查、製造商、認證種類、字號'!$P$1:$Q$2,2,FALSE)),"")</f>
        <v/>
      </c>
      <c r="F28" s="138"/>
      <c r="G28" s="40"/>
      <c r="H28" s="96"/>
      <c r="I28" s="48" t="str">
        <f>IFERROR(IF(LOOKUP(1,0/('[1]檢查、製造商、認證種類、字號'!$B$2:$B$7525&amp;'[1]檢查、製造商、認證種類、字號'!$E$2:$E$7525=F28&amp;E28),'[1]檢查、製造商、認證種類、字號'!$F$2:$F$7525)=0,"",LOOKUP(1,0/('[1]檢查、製造商、認證種類、字號'!$B$2:$B$7525&amp;'[1]檢查、製造商、認證種類、字號'!$E$2:$E$7525=F28&amp;E28),'[1]檢查、製造商、認證種類、字號'!$F$2:$F$7525)),"")</f>
        <v/>
      </c>
      <c r="J28" s="52" t="str">
        <f>IFERROR(IF(LOOKUP(1,0/('[1]檢查、製造商、認證種類、字號'!$B$2:$B$7525&amp;'[1]檢查、製造商、認證種類、字號'!$E$2:$E$7525=F28&amp;E28),'[1]檢查、製造商、認證種類、字號'!$H$2:$H$7525)=0,"",LOOKUP(1,0/('[1]檢查、製造商、認證種類、字號'!$B$2:$B$7525&amp;'[1]檢查、製造商、認證種類、字號'!$E$2:$E$7525=F28&amp;E28),'[1]檢查、製造商、認證種類、字號'!$H$2:$H$7525)),"")</f>
        <v/>
      </c>
      <c r="K28" s="52" t="str">
        <f>IFERROR(IF(LOOKUP(1,0/('[1]檢查、製造商、認證種類、字號'!$B$2:$B$7525&amp;'[1]檢查、製造商、認證種類、字號'!$E$2:$E$7525=F28&amp;E28),'[1]檢查、製造商、認證種類、字號'!$I$2:$I$7525)=0,"",LOOKUP(1,0/('[1]檢查、製造商、認證種類、字號'!$B$2:$B$7525&amp;'[1]檢查、製造商、認證種類、字號'!$E$2:$E$7525=F28&amp;E28),'[1]檢查、製造商、認證種類、字號'!$I$2:$I$7525)),"")</f>
        <v/>
      </c>
      <c r="L28" s="57" t="s">
        <v>28</v>
      </c>
      <c r="M28" s="58" t="s">
        <v>28</v>
      </c>
      <c r="N28" s="527"/>
      <c r="O28" s="522"/>
      <c r="P28" s="40" t="s">
        <v>119</v>
      </c>
      <c r="Q28" s="52" t="str">
        <f>IFERROR(IF(LOOKUP(1,0/('[1]檢查、製造商、認證種類、字號'!$B$2:$B$7525&amp;'[1]檢查、製造商、認證種類、字號'!$E$2:$E$7525=S28&amp;R28),'[1]檢查、製造商、認證種類、字號'!$C$2:$C$7525)=0,"",LOOKUP(1,0/('[1]檢查、製造商、認證種類、字號'!$B$2:$B$7525&amp;'[1]檢查、製造商、認證種類、字號'!$E$2:$E$7525=S28&amp;R28),'[1]檢查、製造商、認證種類、字號'!$C$2:$C$7525)),"")</f>
        <v/>
      </c>
      <c r="R28" s="60" t="str">
        <f>IFERROR(IF(IFERROR(VLOOKUP(S28&amp;LEFT($G$3,2),'[1]檢查、製造商、認證種類、字號'!$P$1:$Q$2,2,FALSE),"")="",VLOOKUP(S28,'[1]檢查、製造商、認證種類、字號'!$B$2:$E$7525,4,FALSE),VLOOKUP(S28&amp;LEFT($G$3,2),'[1]檢查、製造商、認證種類、字號'!$P$1:$Q$2,2,FALSE)),"")</f>
        <v/>
      </c>
      <c r="S28" s="138"/>
      <c r="T28" s="40"/>
      <c r="U28" s="96"/>
      <c r="V28" s="48" t="str">
        <f>IFERROR(IF(LOOKUP(1,0/('[1]檢查、製造商、認證種類、字號'!$B$2:$B$7525&amp;'[1]檢查、製造商、認證種類、字號'!$E$2:$E$7525=S28&amp;R28),'[1]檢查、製造商、認證種類、字號'!$F$2:$F$7525)=0,"",LOOKUP(1,0/('[1]檢查、製造商、認證種類、字號'!$B$2:$B$7525&amp;'[1]檢查、製造商、認證種類、字號'!$E$2:$E$7525=S28&amp;R28),'[1]檢查、製造商、認證種類、字號'!$F$2:$F$7525)),"")</f>
        <v/>
      </c>
      <c r="W28" s="52" t="str">
        <f>IFERROR(IF(LOOKUP(1,0/('[1]檢查、製造商、認證種類、字號'!$B$2:$B$7525&amp;'[1]檢查、製造商、認證種類、字號'!$E$2:$E$7525=S28&amp;R28),'[1]檢查、製造商、認證種類、字號'!$H$2:$H$7525)=0,"",LOOKUP(1,0/('[1]檢查、製造商、認證種類、字號'!$B$2:$B$7525&amp;'[1]檢查、製造商、認證種類、字號'!$E$2:$E$7525=S28&amp;R28),'[1]檢查、製造商、認證種類、字號'!$H$2:$H$7525)),"")</f>
        <v/>
      </c>
      <c r="X28" s="59" t="str">
        <f>IFERROR(IF(LOOKUP(1,0/('[1]檢查、製造商、認證種類、字號'!$B$2:$B$7525&amp;'[1]檢查、製造商、認證種類、字號'!$E$2:$E$7525=S28&amp;R28),'[1]檢查、製造商、認證種類、字號'!$I$2:$I$7525)=0,"",LOOKUP(1,0/('[1]檢查、製造商、認證種類、字號'!$B$2:$B$7525&amp;'[1]檢查、製造商、認證種類、字號'!$E$2:$E$7525=S28&amp;R28),'[1]檢查、製造商、認證種類、字號'!$I$2:$I$7525)),"")</f>
        <v/>
      </c>
      <c r="Y28" s="57" t="s">
        <v>28</v>
      </c>
      <c r="Z28" s="58" t="s">
        <v>28</v>
      </c>
      <c r="AA28" s="527"/>
      <c r="AB28" s="522"/>
      <c r="AC28" s="40" t="s">
        <v>119</v>
      </c>
      <c r="AD28" s="52" t="str">
        <f>IFERROR(IF(LOOKUP(1,0/('[1]檢查、製造商、認證種類、字號'!$B$2:$B$7525&amp;'[1]檢查、製造商、認證種類、字號'!$E$2:$E$7525=AF28&amp;AE28),'[1]檢查、製造商、認證種類、字號'!$C$2:$C$7525)=0,"",LOOKUP(1,0/('[1]檢查、製造商、認證種類、字號'!$B$2:$B$7525&amp;'[1]檢查、製造商、認證種類、字號'!$E$2:$E$7525=AF28&amp;AE28),'[1]檢查、製造商、認證種類、字號'!$C$2:$C$7525)),"")</f>
        <v/>
      </c>
      <c r="AE28" s="53" t="s">
        <v>114</v>
      </c>
      <c r="AF28" s="132" t="s">
        <v>168</v>
      </c>
      <c r="AG28" s="122"/>
      <c r="AH28" s="205">
        <v>0.5</v>
      </c>
      <c r="AI28" s="48" t="str">
        <f>IFERROR(IF(LOOKUP(1,0/('[1]檢查、製造商、認證種類、字號'!$B$2:$B$7525&amp;'[1]檢查、製造商、認證種類、字號'!$E$2:$E$7525=AF28&amp;AE28),'[1]檢查、製造商、認證種類、字號'!$F$2:$F$7525)=0,"",LOOKUP(1,0/('[1]檢查、製造商、認證種類、字號'!$B$2:$B$7525&amp;'[1]檢查、製造商、認證種類、字號'!$E$2:$E$7525=AF28&amp;AE28),'[1]檢查、製造商、認證種類、字號'!$F$2:$F$7525)),"")</f>
        <v>KG</v>
      </c>
      <c r="AJ28" s="52" t="str">
        <f>IFERROR(IF(LOOKUP(1,0/('[1]檢查、製造商、認證種類、字號'!$B$2:$B$7525&amp;'[1]檢查、製造商、認證種類、字號'!$E$2:$E$7525=AF28&amp;AE28),'[1]檢查、製造商、認證種類、字號'!$H$2:$H$7525)=0,"",LOOKUP(1,0/('[1]檢查、製造商、認證種類、字號'!$B$2:$B$7525&amp;'[1]檢查、製造商、認證種類、字號'!$E$2:$E$7525=AF28&amp;AE28),'[1]檢查、製造商、認證種類、字號'!$H$2:$H$7525)),"")</f>
        <v/>
      </c>
      <c r="AK28" s="59" t="str">
        <f>IFERROR(IF(LOOKUP(1,0/('[1]檢查、製造商、認證種類、字號'!$B$2:$B$7525&amp;'[1]檢查、製造商、認證種類、字號'!$E$2:$E$7525=AF28&amp;AE28),'[1]檢查、製造商、認證種類、字號'!$I$2:$I$7525)=0,"",LOOKUP(1,0/('[1]檢查、製造商、認證種類、字號'!$B$2:$B$7525&amp;'[1]檢查、製造商、認證種類、字號'!$E$2:$E$7525=AF28&amp;AE28),'[1]檢查、製造商、認證種類、字號'!$I$2:$I$7525)),"")</f>
        <v/>
      </c>
      <c r="AL28" s="57" t="s">
        <v>28</v>
      </c>
      <c r="AM28" s="58" t="s">
        <v>28</v>
      </c>
      <c r="AN28" s="530"/>
      <c r="AO28" s="522"/>
      <c r="AP28" s="40" t="s">
        <v>119</v>
      </c>
      <c r="AQ28" s="52" t="str">
        <f>IFERROR(IF(LOOKUP(1,0/('[1]檢查、製造商、認證種類、字號'!$B$2:$B$7525&amp;'[1]檢查、製造商、認證種類、字號'!$E$2:$E$7525=AS28&amp;AR28),'[1]檢查、製造商、認證種類、字號'!$C$2:$C$7525)=0,"",LOOKUP(1,0/('[1]檢查、製造商、認證種類、字號'!$B$2:$B$7525&amp;'[1]檢查、製造商、認證種類、字號'!$E$2:$E$7525=AS28&amp;AR28),'[1]檢查、製造商、認證種類、字號'!$C$2:$C$7525)),"")</f>
        <v/>
      </c>
      <c r="AR28" s="60" t="str">
        <f>IFERROR(IF(IFERROR(VLOOKUP(AS28&amp;LEFT($G$3,2),'[1]檢查、製造商、認證種類、字號'!$P$1:$Q$2,2,FALSE),"")="",VLOOKUP(AS28,'[1]檢查、製造商、認證種類、字號'!$B$2:$E$7525,4,FALSE),VLOOKUP(AS28&amp;LEFT($G$3,2),'[1]檢查、製造商、認證種類、字號'!$P$1:$Q$2,2,FALSE)),"")</f>
        <v/>
      </c>
      <c r="AS28" s="132"/>
      <c r="AT28" s="40"/>
      <c r="AU28" s="40"/>
      <c r="AV28" s="48" t="str">
        <f>IFERROR(IF(LOOKUP(1,0/('[1]檢查、製造商、認證種類、字號'!$B$2:$B$7525&amp;'[1]檢查、製造商、認證種類、字號'!$E$2:$E$7525=AS28&amp;AR28),'[1]檢查、製造商、認證種類、字號'!$F$2:$F$7525)=0,"",LOOKUP(1,0/('[1]檢查、製造商、認證種類、字號'!$B$2:$B$7525&amp;'[1]檢查、製造商、認證種類、字號'!$E$2:$E$7525=AS28&amp;AR28),'[1]檢查、製造商、認證種類、字號'!$F$2:$F$7525)),"")</f>
        <v/>
      </c>
      <c r="AW28" s="52" t="str">
        <f>IFERROR(IF(LOOKUP(1,0/('[1]檢查、製造商、認證種類、字號'!$B$2:$B$7525&amp;'[1]檢查、製造商、認證種類、字號'!$E$2:$E$7525=AS28&amp;AR28),'[1]檢查、製造商、認證種類、字號'!$H$2:$H$7525)=0,"",LOOKUP(1,0/('[1]檢查、製造商、認證種類、字號'!$B$2:$B$7525&amp;'[1]檢查、製造商、認證種類、字號'!$E$2:$E$7525=AS28&amp;AR28),'[1]檢查、製造商、認證種類、字號'!$H$2:$H$7525)),"")</f>
        <v/>
      </c>
      <c r="AX28" s="59" t="str">
        <f>IFERROR(IF(LOOKUP(1,0/('[1]檢查、製造商、認證種類、字號'!$B$2:$B$7525&amp;'[1]檢查、製造商、認證種類、字號'!$E$2:$E$7525=AS28&amp;AR28),'[1]檢查、製造商、認證種類、字號'!$I$2:$I$7525)=0,"",LOOKUP(1,0/('[1]檢查、製造商、認證種類、字號'!$B$2:$B$7525&amp;'[1]檢查、製造商、認證種類、字號'!$E$2:$E$7525=AS28&amp;AR28),'[1]檢查、製造商、認證種類、字號'!$I$2:$I$7525)),"")</f>
        <v/>
      </c>
      <c r="AY28" s="57" t="s">
        <v>28</v>
      </c>
      <c r="AZ28" s="58" t="s">
        <v>28</v>
      </c>
      <c r="BA28" s="530"/>
      <c r="BB28" s="522"/>
      <c r="BC28" s="40" t="s">
        <v>119</v>
      </c>
      <c r="BD28" s="52" t="str">
        <f>IFERROR(IF(LOOKUP(1,0/('[1]檢查、製造商、認證種類、字號'!$B$2:$B$7525&amp;'[1]檢查、製造商、認證種類、字號'!$E$2:$E$7525=BF28&amp;BE28),'[1]檢查、製造商、認證種類、字號'!$C$2:$C$7525)=0,"",LOOKUP(1,0/('[1]檢查、製造商、認證種類、字號'!$B$2:$B$7525&amp;'[1]檢查、製造商、認證種類、字號'!$E$2:$E$7525=BF28&amp;BE28),'[1]檢查、製造商、認證種類、字號'!$C$2:$C$7525)),"")</f>
        <v>津悅食品有限公司</v>
      </c>
      <c r="BE28" s="60" t="str">
        <f>IFERROR(IF(IFERROR(VLOOKUP(BF28&amp;LEFT($G$3,2),'[1]檢查、製造商、認證種類、字號'!$Q$2:$R$242,2,FALSE),"")="",VLOOKUP(BF28,'[1]檢查、製造商、認證種類、字號'!$B$2:$E$7525,4,FALSE),VLOOKUP(BF28&amp;LEFT($G$3,2),'[1]檢查、製造商、認證種類、字號'!$Q$2:$R$242,2,FALSE)),"")</f>
        <v>津悅</v>
      </c>
      <c r="BF28" s="132" t="s">
        <v>169</v>
      </c>
      <c r="BG28" s="40"/>
      <c r="BH28" s="205">
        <v>0.5</v>
      </c>
      <c r="BI28" s="48" t="str">
        <f>IFERROR(IF(LOOKUP(1,0/('[1]檢查、製造商、認證種類、字號'!$B$2:$B$7525&amp;'[1]檢查、製造商、認證種類、字號'!$E$2:$E$7525=BF28&amp;BE28),'[1]檢查、製造商、認證種類、字號'!$F$2:$F$7525)=0,"",LOOKUP(1,0/('[1]檢查、製造商、認證種類、字號'!$B$2:$B$7525&amp;'[1]檢查、製造商、認證種類、字號'!$E$2:$E$7525=BF28&amp;BE28),'[1]檢查、製造商、認證種類、字號'!$F$2:$F$7525)),"")</f>
        <v>KG</v>
      </c>
      <c r="BJ28" s="52" t="str">
        <f>IFERROR(IF(LOOKUP(1,0/('[1]檢查、製造商、認證種類、字號'!$B$2:$B$7525&amp;'[1]檢查、製造商、認證種類、字號'!$E$2:$E$7525=BF28&amp;BE28),'[1]檢查、製造商、認證種類、字號'!$H$2:$H$7525)=0,"",LOOKUP(1,0/('[1]檢查、製造商、認證種類、字號'!$B$2:$B$7525&amp;'[1]檢查、製造商、認證種類、字號'!$E$2:$E$7525=BF28&amp;BE28),'[1]檢查、製造商、認證種類、字號'!$H$2:$H$7525)),"")</f>
        <v/>
      </c>
      <c r="BK28" s="59" t="str">
        <f>IFERROR(IF(LOOKUP(1,0/('[1]檢查、製造商、認證種類、字號'!$B$2:$B$7525&amp;'[1]檢查、製造商、認證種類、字號'!$E$2:$E$7525=BF28&amp;BE28),'[1]檢查、製造商、認證種類、字號'!$I$2:$I$7525)=0,"",LOOKUP(1,0/('[1]檢查、製造商、認證種類、字號'!$B$2:$B$7525&amp;'[1]檢查、製造商、認證種類、字號'!$E$2:$E$7525=BF28&amp;BE28),'[1]檢查、製造商、認證種類、字號'!$I$2:$I$7525)),"")</f>
        <v/>
      </c>
      <c r="BL28" s="57" t="s">
        <v>28</v>
      </c>
      <c r="BM28" s="58" t="s">
        <v>28</v>
      </c>
      <c r="BN28" s="520"/>
      <c r="BO28" s="522"/>
      <c r="BP28" s="40" t="s">
        <v>119</v>
      </c>
      <c r="BQ28" s="52" t="str">
        <f>IFERROR(IF(LOOKUP(1,0/('[1]檢查、製造商、認證種類、字號'!$B$2:$B$7525&amp;'[1]檢查、製造商、認證種類、字號'!$E$2:$E$7525=BS28&amp;BR28),'[1]檢查、製造商、認證種類、字號'!$C$2:$C$7525)=0,"",LOOKUP(1,0/('[1]檢查、製造商、認證種類、字號'!$B$2:$B$7525&amp;'[1]檢查、製造商、認證種類、字號'!$E$2:$E$7525=BS28&amp;BR28),'[1]檢查、製造商、認證種類、字號'!$C$2:$C$7525)),"")</f>
        <v/>
      </c>
      <c r="BR28" s="60" t="str">
        <f>IFERROR(IF(IFERROR(VLOOKUP(BS28&amp;LEFT($G$3,2),'[1]檢查、製造商、認證種類、字號'!$P$1:$Q$2,2,FALSE),"")="",VLOOKUP(BS28,'[1]檢查、製造商、認證種類、字號'!$B$2:$E$7525,4,FALSE),VLOOKUP(BS28&amp;LEFT($G$3,2),'[1]檢查、製造商、認證種類、字號'!$P$1:$Q$2,2,FALSE)),"")</f>
        <v/>
      </c>
      <c r="BS28" s="197"/>
      <c r="BT28" s="40"/>
      <c r="BU28" s="40"/>
      <c r="BV28" s="48" t="str">
        <f>IFERROR(IF(LOOKUP(1,0/('[1]檢查、製造商、認證種類、字號'!$B$2:$B$7525&amp;'[1]檢查、製造商、認證種類、字號'!$E$2:$E$7525=BS28&amp;BR28),'[1]檢查、製造商、認證種類、字號'!$F$2:$F$7525)=0,"",LOOKUP(1,0/('[1]檢查、製造商、認證種類、字號'!$B$2:$B$7525&amp;'[1]檢查、製造商、認證種類、字號'!$E$2:$E$7525=BS28&amp;BR28),'[1]檢查、製造商、認證種類、字號'!$F$2:$F$7525)),"")</f>
        <v/>
      </c>
      <c r="BW28" s="61"/>
      <c r="BX28" s="40" t="str">
        <f t="shared" si="13"/>
        <v/>
      </c>
      <c r="BY28" s="52" t="str">
        <f>IFERROR(IF(LOOKUP(1,0/('[1]檢查、製造商、認證種類、字號'!$B$2:$B$7525&amp;'[1]檢查、製造商、認證種類、字號'!$E$2:$E$7525=BS28&amp;BR28),'[1]檢查、製造商、認證種類、字號'!$H$2:$H$7525)=0,"",LOOKUP(1,0/('[1]檢查、製造商、認證種類、字號'!$B$2:$B$7525&amp;'[1]檢查、製造商、認證種類、字號'!$E$2:$E$7525=BS28&amp;BR28),'[1]檢查、製造商、認證種類、字號'!$H$2:$H$7525)),"")</f>
        <v/>
      </c>
      <c r="BZ28" s="59" t="str">
        <f>IFERROR(IF(LOOKUP(1,0/('[1]檢查、製造商、認證種類、字號'!$B$2:$B$7525&amp;'[1]檢查、製造商、認證種類、字號'!$E$2:$E$7525=BS28&amp;BR28),'[1]檢查、製造商、認證種類、字號'!$I$2:$I$7525)=0,"",LOOKUP(1,0/('[1]檢查、製造商、認證種類、字號'!$B$2:$B$7525&amp;'[1]檢查、製造商、認證種類、字號'!$E$2:$E$7525=BS28&amp;BR28),'[1]檢查、製造商、認證種類、字號'!$I$2:$I$7525)),"")</f>
        <v/>
      </c>
      <c r="CA28" s="57" t="s">
        <v>28</v>
      </c>
      <c r="CB28" s="58" t="s">
        <v>28</v>
      </c>
      <c r="CC28" s="152" t="s">
        <v>30</v>
      </c>
      <c r="CD28" s="152" t="str">
        <f>IFERROR(IF(LOOKUP(1,0/('[1]檢查、製造商、認證種類、字號'!$B$2:$B$7123&amp;'[1]檢查、製造商、認證種類、字號'!$E$2:$E$7123=CF28&amp;CE28),'[1]檢查、製造商、認證種類、字號'!$C$2:$C$7123)=0,"",LOOKUP(1,0/('[1]檢查、製造商、認證種類、字號'!$B$2:$B$7123&amp;'[1]檢查、製造商、認證種類、字號'!$E$2:$E$7123=CF28&amp;CE28),'[1]檢查、製造商、認證種類、字號'!$C$2:$C$7123)),"")</f>
        <v>濟生股份有限公司</v>
      </c>
      <c r="CE28" s="152" t="str">
        <f>IFERROR(IF(IFERROR(VLOOKUP(CF28&amp;LEFT($G$3,2),'[1]檢查、製造商、認證種類、字號'!$Q$2:$R$87,2,FALSE),"")="",VLOOKUP(CF28,'[1]檢查、製造商、認證種類、字號'!$B$2:$G$7123,4,FALSE),VLOOKUP(CF28&amp;LEFT($G$3,2),'[1]檢查、製造商、認證種類、字號'!$Q$2:$R$198,2,FALSE)),"")</f>
        <v>羿淳</v>
      </c>
      <c r="CF28" s="65" t="s">
        <v>170</v>
      </c>
      <c r="CG28" s="65"/>
      <c r="CH28" s="66" t="str">
        <f>IFERROR(IF(LOOKUP(1,0/('[1]檢查、製造商、認證種類、字號'!$B$2:$B$7123&amp;'[1]檢查、製造商、認證種類、字號'!$E$2:$E$7123=CF28&amp;CE28),'[1]檢查、製造商、認證種類、字號'!$F$2:$F$7123)=0,"",LOOKUP(1,0/('[1]檢查、製造商、認證種類、字號'!$B$2:$B$7123&amp;'[1]檢查、製造商、認證種類、字號'!$E$2:$E$7123=CF28&amp;CE28),'[1]檢查、製造商、認證種類、字號'!$F$2:$F$7123)),"")</f>
        <v>盒</v>
      </c>
      <c r="CI28" s="153"/>
      <c r="CJ28" s="154" t="str">
        <f t="shared" si="2"/>
        <v/>
      </c>
      <c r="CK28" s="52" t="str">
        <f>IFERROR(IF(LOOKUP(1,0/('[1]檢查、製造商、認證種類、字號'!$B$2:$B$7123&amp;'[1]檢查、製造商、認證種類、字號'!$E$2:$E$7123=CF28&amp;CE28),'[1]檢查、製造商、認證種類、字號'!$H$2:$H$7123)=0,"",LOOKUP(1,0/('[1]檢查、製造商、認證種類、字號'!$B$2:$B$7123&amp;'[1]檢查、製造商、認證種類、字號'!$E$2:$E$7123=CF28&amp;CE28),'[1]檢查、製造商、認證種類、字號'!$H$2:$H$7123)),"")</f>
        <v/>
      </c>
      <c r="CL28" s="59" t="str">
        <f>IFERROR(IF(LOOKUP(1,0/('[1]檢查、製造商、認證種類、字號'!$B$2:$B$7123&amp;'[1]檢查、製造商、認證種類、字號'!$E$2:$E$7123=CF28&amp;CE28),'[1]檢查、製造商、認證種類、字號'!$I$2:$I$7123)=0,"",LOOKUP(1,0/('[1]檢查、製造商、認證種類、字號'!$B$2:$B$7123&amp;'[1]檢查、製造商、認證種類、字號'!$E$2:$E$7123=CF28&amp;CE28),'[1]檢查、製造商、認證種類、字號'!$I$2:$I$7123)),"")</f>
        <v/>
      </c>
      <c r="CM28" s="57"/>
      <c r="CN28" s="58"/>
    </row>
    <row r="29" spans="1:92" s="32" customFormat="1" ht="24.75">
      <c r="A29" s="527"/>
      <c r="B29" s="522"/>
      <c r="C29" s="40" t="s">
        <v>119</v>
      </c>
      <c r="D29" s="52" t="str">
        <f>IFERROR(IF(LOOKUP(1,0/('[1]檢查、製造商、認證種類、字號'!$B$2:$B$7525&amp;'[1]檢查、製造商、認證種類、字號'!$E$2:$E$7525=F29&amp;E29),'[1]檢查、製造商、認證種類、字號'!$C$2:$C$7525)=0,"",LOOKUP(1,0/('[1]檢查、製造商、認證種類、字號'!$B$2:$B$7525&amp;'[1]檢查、製造商、認證種類、字號'!$E$2:$E$7525=F29&amp;E29),'[1]檢查、製造商、認證種類、字號'!$C$2:$C$7525)),"")</f>
        <v/>
      </c>
      <c r="E29" s="60" t="str">
        <f>IFERROR(IF(IFERROR(VLOOKUP(F29&amp;LEFT($G$3,2),'[1]檢查、製造商、認證種類、字號'!$P$1:$Q$2,2,FALSE),"")="",VLOOKUP(F29,'[1]檢查、製造商、認證種類、字號'!$B$2:$E$7525,4,FALSE),VLOOKUP(F29&amp;LEFT($G$3,2),'[1]檢查、製造商、認證種類、字號'!$P$1:$Q$2,2,FALSE)),"")</f>
        <v/>
      </c>
      <c r="F29" s="138"/>
      <c r="G29" s="40"/>
      <c r="H29" s="96"/>
      <c r="I29" s="48" t="str">
        <f>IFERROR(IF(LOOKUP(1,0/('[1]檢查、製造商、認證種類、字號'!$B$2:$B$7525&amp;'[1]檢查、製造商、認證種類、字號'!$E$2:$E$7525=F29&amp;E29),'[1]檢查、製造商、認證種類、字號'!$F$2:$F$7525)=0,"",LOOKUP(1,0/('[1]檢查、製造商、認證種類、字號'!$B$2:$B$7525&amp;'[1]檢查、製造商、認證種類、字號'!$E$2:$E$7525=F29&amp;E29),'[1]檢查、製造商、認證種類、字號'!$F$2:$F$7525)),"")</f>
        <v/>
      </c>
      <c r="J29" s="52" t="str">
        <f>IFERROR(IF(LOOKUP(1,0/('[1]檢查、製造商、認證種類、字號'!$B$2:$B$7525&amp;'[1]檢查、製造商、認證種類、字號'!$E$2:$E$7525=F29&amp;E29),'[1]檢查、製造商、認證種類、字號'!$H$2:$H$7525)=0,"",LOOKUP(1,0/('[1]檢查、製造商、認證種類、字號'!$B$2:$B$7525&amp;'[1]檢查、製造商、認證種類、字號'!$E$2:$E$7525=F29&amp;E29),'[1]檢查、製造商、認證種類、字號'!$H$2:$H$7525)),"")</f>
        <v/>
      </c>
      <c r="K29" s="52" t="str">
        <f>IFERROR(IF(LOOKUP(1,0/('[1]檢查、製造商、認證種類、字號'!$B$2:$B$7525&amp;'[1]檢查、製造商、認證種類、字號'!$E$2:$E$7525=F29&amp;E29),'[1]檢查、製造商、認證種類、字號'!$I$2:$I$7525)=0,"",LOOKUP(1,0/('[1]檢查、製造商、認證種類、字號'!$B$2:$B$7525&amp;'[1]檢查、製造商、認證種類、字號'!$E$2:$E$7525=F29&amp;E29),'[1]檢查、製造商、認證種類、字號'!$I$2:$I$7525)),"")</f>
        <v/>
      </c>
      <c r="L29" s="57" t="s">
        <v>28</v>
      </c>
      <c r="M29" s="58" t="s">
        <v>28</v>
      </c>
      <c r="N29" s="527"/>
      <c r="O29" s="522"/>
      <c r="P29" s="40" t="s">
        <v>119</v>
      </c>
      <c r="Q29" s="52" t="str">
        <f>IFERROR(IF(LOOKUP(1,0/('[1]檢查、製造商、認證種類、字號'!$B$2:$B$7525&amp;'[1]檢查、製造商、認證種類、字號'!$E$2:$E$7525=S29&amp;R29),'[1]檢查、製造商、認證種類、字號'!$C$2:$C$7525)=0,"",LOOKUP(1,0/('[1]檢查、製造商、認證種類、字號'!$B$2:$B$7525&amp;'[1]檢查、製造商、認證種類、字號'!$E$2:$E$7525=S29&amp;R29),'[1]檢查、製造商、認證種類、字號'!$C$2:$C$7525)),"")</f>
        <v/>
      </c>
      <c r="R29" s="60" t="str">
        <f>IFERROR(IF(IFERROR(VLOOKUP(S29&amp;LEFT($G$3,2),'[1]檢查、製造商、認證種類、字號'!$P$1:$Q$2,2,FALSE),"")="",VLOOKUP(S29,'[1]檢查、製造商、認證種類、字號'!$B$2:$E$7525,4,FALSE),VLOOKUP(S29&amp;LEFT($G$3,2),'[1]檢查、製造商、認證種類、字號'!$P$1:$Q$2,2,FALSE)),"")</f>
        <v/>
      </c>
      <c r="S29" s="138"/>
      <c r="T29" s="40"/>
      <c r="U29" s="96"/>
      <c r="V29" s="48" t="str">
        <f>IFERROR(IF(LOOKUP(1,0/('[1]檢查、製造商、認證種類、字號'!$B$2:$B$7525&amp;'[1]檢查、製造商、認證種類、字號'!$E$2:$E$7525=S29&amp;R29),'[1]檢查、製造商、認證種類、字號'!$F$2:$F$7525)=0,"",LOOKUP(1,0/('[1]檢查、製造商、認證種類、字號'!$B$2:$B$7525&amp;'[1]檢查、製造商、認證種類、字號'!$E$2:$E$7525=S29&amp;R29),'[1]檢查、製造商、認證種類、字號'!$F$2:$F$7525)),"")</f>
        <v/>
      </c>
      <c r="W29" s="52" t="str">
        <f>IFERROR(IF(LOOKUP(1,0/('[1]檢查、製造商、認證種類、字號'!$B$2:$B$7525&amp;'[1]檢查、製造商、認證種類、字號'!$E$2:$E$7525=S29&amp;R29),'[1]檢查、製造商、認證種類、字號'!$H$2:$H$7525)=0,"",LOOKUP(1,0/('[1]檢查、製造商、認證種類、字號'!$B$2:$B$7525&amp;'[1]檢查、製造商、認證種類、字號'!$E$2:$E$7525=S29&amp;R29),'[1]檢查、製造商、認證種類、字號'!$H$2:$H$7525)),"")</f>
        <v/>
      </c>
      <c r="X29" s="59" t="str">
        <f>IFERROR(IF(LOOKUP(1,0/('[1]檢查、製造商、認證種類、字號'!$B$2:$B$7525&amp;'[1]檢查、製造商、認證種類、字號'!$E$2:$E$7525=S29&amp;R29),'[1]檢查、製造商、認證種類、字號'!$I$2:$I$7525)=0,"",LOOKUP(1,0/('[1]檢查、製造商、認證種類、字號'!$B$2:$B$7525&amp;'[1]檢查、製造商、認證種類、字號'!$E$2:$E$7525=S29&amp;R29),'[1]檢查、製造商、認證種類、字號'!$I$2:$I$7525)),"")</f>
        <v/>
      </c>
      <c r="Y29" s="57" t="s">
        <v>28</v>
      </c>
      <c r="Z29" s="58" t="s">
        <v>28</v>
      </c>
      <c r="AA29" s="527"/>
      <c r="AB29" s="522"/>
      <c r="AC29" s="40" t="s">
        <v>119</v>
      </c>
      <c r="AD29" s="52" t="str">
        <f>IFERROR(IF(LOOKUP(1,0/('[1]檢查、製造商、認證種類、字號'!$B$2:$B$7525&amp;'[1]檢查、製造商、認證種類、字號'!$E$2:$E$7525=AF29&amp;AE29),'[1]檢查、製造商、認證種類、字號'!$C$2:$C$7525)=0,"",LOOKUP(1,0/('[1]檢查、製造商、認證種類、字號'!$B$2:$B$7525&amp;'[1]檢查、製造商、認證種類、字號'!$E$2:$E$7525=AF29&amp;AE29),'[1]檢查、製造商、認證種類、字號'!$C$2:$C$7525)),"")</f>
        <v/>
      </c>
      <c r="AE29" s="206" t="str">
        <f>IFERROR(IF(IFERROR(VLOOKUP(AF29&amp;LEFT($G$3,2),'[1]檢查、製造商、認證種類、字號'!$Q$2:$R$242,2,FALSE),"")="",VLOOKUP(AF29,'[1]檢查、製造商、認證種類、字號'!$B$2:$E$7525,4,FALSE),VLOOKUP(AF29&amp;LEFT($G$3,2),'[1]檢查、製造商、認證種類、字號'!$Q$2:$R$242,2,FALSE)),"")</f>
        <v>宇衫</v>
      </c>
      <c r="AF29" s="203" t="s">
        <v>171</v>
      </c>
      <c r="AG29" s="122"/>
      <c r="AH29" s="158" t="s">
        <v>172</v>
      </c>
      <c r="AI29" s="48" t="str">
        <f>IFERROR(IF(LOOKUP(1,0/('[1]檢查、製造商、認證種類、字號'!$B$2:$B$7525&amp;'[1]檢查、製造商、認證種類、字號'!$E$2:$E$7525=AF29&amp;AE29),'[1]檢查、製造商、認證種類、字號'!$F$2:$F$7525)=0,"",LOOKUP(1,0/('[1]檢查、製造商、認證種類、字號'!$B$2:$B$7525&amp;'[1]檢查、製造商、認證種類、字號'!$E$2:$E$7525=AF29&amp;AE29),'[1]檢查、製造商、認證種類、字號'!$F$2:$F$7525)),"")</f>
        <v>條</v>
      </c>
      <c r="AJ29" s="52" t="str">
        <f>IFERROR(IF(LOOKUP(1,0/('[1]檢查、製造商、認證種類、字號'!$B$2:$B$7525&amp;'[1]檢查、製造商、認證種類、字號'!$E$2:$E$7525=AF29&amp;AE29),'[1]檢查、製造商、認證種類、字號'!$H$2:$H$7525)=0,"",LOOKUP(1,0/('[1]檢查、製造商、認證種類、字號'!$B$2:$B$7525&amp;'[1]檢查、製造商、認證種類、字號'!$E$2:$E$7525=AF29&amp;AE29),'[1]檢查、製造商、認證種類、字號'!$H$2:$H$7525)),"")</f>
        <v/>
      </c>
      <c r="AK29" s="59" t="str">
        <f>IFERROR(IF(LOOKUP(1,0/('[1]檢查、製造商、認證種類、字號'!$B$2:$B$7525&amp;'[1]檢查、製造商、認證種類、字號'!$E$2:$E$7525=AF29&amp;AE29),'[1]檢查、製造商、認證種類、字號'!$I$2:$I$7525)=0,"",LOOKUP(1,0/('[1]檢查、製造商、認證種類、字號'!$B$2:$B$7525&amp;'[1]檢查、製造商、認證種類、字號'!$E$2:$E$7525=AF29&amp;AE29),'[1]檢查、製造商、認證種類、字號'!$I$2:$I$7525)),"")</f>
        <v/>
      </c>
      <c r="AL29" s="57" t="s">
        <v>28</v>
      </c>
      <c r="AM29" s="58" t="s">
        <v>28</v>
      </c>
      <c r="AN29" s="530"/>
      <c r="AO29" s="522"/>
      <c r="AP29" s="40" t="s">
        <v>119</v>
      </c>
      <c r="AQ29" s="52" t="str">
        <f>IFERROR(IF(LOOKUP(1,0/('[1]檢查、製造商、認證種類、字號'!$B$2:$B$7525&amp;'[1]檢查、製造商、認證種類、字號'!$E$2:$E$7525=AS29&amp;AR29),'[1]檢查、製造商、認證種類、字號'!$C$2:$C$7525)=0,"",LOOKUP(1,0/('[1]檢查、製造商、認證種類、字號'!$B$2:$B$7525&amp;'[1]檢查、製造商、認證種類、字號'!$E$2:$E$7525=AS29&amp;AR29),'[1]檢查、製造商、認證種類、字號'!$C$2:$C$7525)),"")</f>
        <v/>
      </c>
      <c r="AR29" s="60" t="str">
        <f>IFERROR(IF(IFERROR(VLOOKUP(AS29&amp;LEFT($G$3,2),'[1]檢查、製造商、認證種類、字號'!$P$1:$Q$2,2,FALSE),"")="",VLOOKUP(AS29,'[1]檢查、製造商、認證種類、字號'!$B$2:$E$7525,4,FALSE),VLOOKUP(AS29&amp;LEFT($G$3,2),'[1]檢查、製造商、認證種類、字號'!$P$1:$Q$2,2,FALSE)),"")</f>
        <v/>
      </c>
      <c r="AS29" s="132"/>
      <c r="AT29" s="40"/>
      <c r="AU29" s="40"/>
      <c r="AV29" s="48" t="str">
        <f>IFERROR(IF(LOOKUP(1,0/('[1]檢查、製造商、認證種類、字號'!$B$2:$B$7525&amp;'[1]檢查、製造商、認證種類、字號'!$E$2:$E$7525=AS29&amp;AR29),'[1]檢查、製造商、認證種類、字號'!$F$2:$F$7525)=0,"",LOOKUP(1,0/('[1]檢查、製造商、認證種類、字號'!$B$2:$B$7525&amp;'[1]檢查、製造商、認證種類、字號'!$E$2:$E$7525=AS29&amp;AR29),'[1]檢查、製造商、認證種類、字號'!$F$2:$F$7525)),"")</f>
        <v/>
      </c>
      <c r="AW29" s="52" t="str">
        <f>IFERROR(IF(LOOKUP(1,0/('[1]檢查、製造商、認證種類、字號'!$B$2:$B$7525&amp;'[1]檢查、製造商、認證種類、字號'!$E$2:$E$7525=AS29&amp;AR29),'[1]檢查、製造商、認證種類、字號'!$H$2:$H$7525)=0,"",LOOKUP(1,0/('[1]檢查、製造商、認證種類、字號'!$B$2:$B$7525&amp;'[1]檢查、製造商、認證種類、字號'!$E$2:$E$7525=AS29&amp;AR29),'[1]檢查、製造商、認證種類、字號'!$H$2:$H$7525)),"")</f>
        <v/>
      </c>
      <c r="AX29" s="59" t="str">
        <f>IFERROR(IF(LOOKUP(1,0/('[1]檢查、製造商、認證種類、字號'!$B$2:$B$7525&amp;'[1]檢查、製造商、認證種類、字號'!$E$2:$E$7525=AS29&amp;AR29),'[1]檢查、製造商、認證種類、字號'!$I$2:$I$7525)=0,"",LOOKUP(1,0/('[1]檢查、製造商、認證種類、字號'!$B$2:$B$7525&amp;'[1]檢查、製造商、認證種類、字號'!$E$2:$E$7525=AS29&amp;AR29),'[1]檢查、製造商、認證種類、字號'!$I$2:$I$7525)),"")</f>
        <v/>
      </c>
      <c r="AY29" s="57" t="s">
        <v>28</v>
      </c>
      <c r="AZ29" s="58" t="s">
        <v>28</v>
      </c>
      <c r="BA29" s="530"/>
      <c r="BB29" s="522"/>
      <c r="BC29" s="40" t="s">
        <v>119</v>
      </c>
      <c r="BD29" s="52" t="str">
        <f>IFERROR(IF(LOOKUP(1,0/('[1]檢查、製造商、認證種類、字號'!$B$2:$B$7525&amp;'[1]檢查、製造商、認證種類、字號'!$E$2:$E$7525=BF29&amp;BE29),'[1]檢查、製造商、認證種類、字號'!$C$2:$C$7525)=0,"",LOOKUP(1,0/('[1]檢查、製造商、認證種類、字號'!$B$2:$B$7525&amp;'[1]檢查、製造商、認證種類、字號'!$E$2:$E$7525=BF29&amp;BE29),'[1]檢查、製造商、認證種類、字號'!$C$2:$C$7525)),"")</f>
        <v/>
      </c>
      <c r="BE29" s="60" t="str">
        <f>IFERROR(IF(IFERROR(VLOOKUP(BF29&amp;LEFT($G$3,2),'[1]檢查、製造商、認證種類、字號'!$P$1:$Q$2,2,FALSE),"")="",VLOOKUP(BF29,'[1]檢查、製造商、認證種類、字號'!$B$2:$E$7525,4,FALSE),VLOOKUP(BF29&amp;LEFT($G$3,2),'[1]檢查、製造商、認證種類、字號'!$P$1:$Q$2,2,FALSE)),"")</f>
        <v/>
      </c>
      <c r="BF29" s="203" t="s">
        <v>173</v>
      </c>
      <c r="BG29" s="40"/>
      <c r="BH29" s="56" t="s">
        <v>142</v>
      </c>
      <c r="BI29" s="48" t="s">
        <v>174</v>
      </c>
      <c r="BJ29" s="52" t="str">
        <f>IFERROR(IF(LOOKUP(1,0/('[1]檢查、製造商、認證種類、字號'!$B$2:$B$7525&amp;'[1]檢查、製造商、認證種類、字號'!$E$2:$E$7525=BF29&amp;BE29),'[1]檢查、製造商、認證種類、字號'!$H$2:$H$7525)=0,"",LOOKUP(1,0/('[1]檢查、製造商、認證種類、字號'!$B$2:$B$7525&amp;'[1]檢查、製造商、認證種類、字號'!$E$2:$E$7525=BF29&amp;BE29),'[1]檢查、製造商、認證種類、字號'!$H$2:$H$7525)),"")</f>
        <v/>
      </c>
      <c r="BK29" s="59" t="str">
        <f>IFERROR(IF(LOOKUP(1,0/('[1]檢查、製造商、認證種類、字號'!$B$2:$B$7525&amp;'[1]檢查、製造商、認證種類、字號'!$E$2:$E$7525=BF29&amp;BE29),'[1]檢查、製造商、認證種類、字號'!$I$2:$I$7525)=0,"",LOOKUP(1,0/('[1]檢查、製造商、認證種類、字號'!$B$2:$B$7525&amp;'[1]檢查、製造商、認證種類、字號'!$E$2:$E$7525=BF29&amp;BE29),'[1]檢查、製造商、認證種類、字號'!$I$2:$I$7525)),"")</f>
        <v/>
      </c>
      <c r="BL29" s="57" t="s">
        <v>28</v>
      </c>
      <c r="BM29" s="58" t="s">
        <v>28</v>
      </c>
      <c r="BN29" s="520"/>
      <c r="BO29" s="522"/>
      <c r="BP29" s="40" t="s">
        <v>119</v>
      </c>
      <c r="BQ29" s="52" t="str">
        <f>IFERROR(IF(LOOKUP(1,0/('[1]檢查、製造商、認證種類、字號'!$B$2:$B$7525&amp;'[1]檢查、製造商、認證種類、字號'!$E$2:$E$7525=BS29&amp;BR29),'[1]檢查、製造商、認證種類、字號'!$C$2:$C$7525)=0,"",LOOKUP(1,0/('[1]檢查、製造商、認證種類、字號'!$B$2:$B$7525&amp;'[1]檢查、製造商、認證種類、字號'!$E$2:$E$7525=BS29&amp;BR29),'[1]檢查、製造商、認證種類、字號'!$C$2:$C$7525)),"")</f>
        <v/>
      </c>
      <c r="BR29" s="60" t="str">
        <f>IFERROR(IF(IFERROR(VLOOKUP(BS29&amp;LEFT($G$3,2),'[1]檢查、製造商、認證種類、字號'!$P$1:$Q$2,2,FALSE),"")="",VLOOKUP(BS29,'[1]檢查、製造商、認證種類、字號'!$B$2:$E$7525,4,FALSE),VLOOKUP(BS29&amp;LEFT($G$3,2),'[1]檢查、製造商、認證種類、字號'!$P$1:$Q$2,2,FALSE)),"")</f>
        <v/>
      </c>
      <c r="BS29" s="197"/>
      <c r="BT29" s="40"/>
      <c r="BU29" s="40"/>
      <c r="BV29" s="48" t="str">
        <f>IFERROR(IF(LOOKUP(1,0/('[1]檢查、製造商、認證種類、字號'!$B$2:$B$7525&amp;'[1]檢查、製造商、認證種類、字號'!$E$2:$E$7525=BS29&amp;BR29),'[1]檢查、製造商、認證種類、字號'!$F$2:$F$7525)=0,"",LOOKUP(1,0/('[1]檢查、製造商、認證種類、字號'!$B$2:$B$7525&amp;'[1]檢查、製造商、認證種類、字號'!$E$2:$E$7525=BS29&amp;BR29),'[1]檢查、製造商、認證種類、字號'!$F$2:$F$7525)),"")</f>
        <v/>
      </c>
      <c r="BW29" s="61"/>
      <c r="BX29" s="40" t="str">
        <f t="shared" si="13"/>
        <v/>
      </c>
      <c r="BY29" s="52" t="str">
        <f>IFERROR(IF(LOOKUP(1,0/('[1]檢查、製造商、認證種類、字號'!$B$2:$B$7525&amp;'[1]檢查、製造商、認證種類、字號'!$E$2:$E$7525=BS29&amp;BR29),'[1]檢查、製造商、認證種類、字號'!$H$2:$H$7525)=0,"",LOOKUP(1,0/('[1]檢查、製造商、認證種類、字號'!$B$2:$B$7525&amp;'[1]檢查、製造商、認證種類、字號'!$E$2:$E$7525=BS29&amp;BR29),'[1]檢查、製造商、認證種類、字號'!$H$2:$H$7525)),"")</f>
        <v/>
      </c>
      <c r="BZ29" s="59" t="str">
        <f>IFERROR(IF(LOOKUP(1,0/('[1]檢查、製造商、認證種類、字號'!$B$2:$B$7525&amp;'[1]檢查、製造商、認證種類、字號'!$E$2:$E$7525=BS29&amp;BR29),'[1]檢查、製造商、認證種類、字號'!$I$2:$I$7525)=0,"",LOOKUP(1,0/('[1]檢查、製造商、認證種類、字號'!$B$2:$B$7525&amp;'[1]檢查、製造商、認證種類、字號'!$E$2:$E$7525=BS29&amp;BR29),'[1]檢查、製造商、認證種類、字號'!$I$2:$I$7525)),"")</f>
        <v/>
      </c>
      <c r="CA29" s="57" t="s">
        <v>28</v>
      </c>
      <c r="CB29" s="58" t="s">
        <v>28</v>
      </c>
      <c r="CC29" s="152" t="s">
        <v>30</v>
      </c>
      <c r="CD29" s="152" t="str">
        <f>IFERROR(IF(LOOKUP(1,0/('[1]檢查、製造商、認證種類、字號'!$B$2:$B$7123&amp;'[1]檢查、製造商、認證種類、字號'!$E$2:$E$7123=CF29&amp;CE29),'[1]檢查、製造商、認證種類、字號'!$C$2:$C$7123)=0,"",LOOKUP(1,0/('[1]檢查、製造商、認證種類、字號'!$B$2:$B$7123&amp;'[1]檢查、製造商、認證種類、字號'!$E$2:$E$7123=CF29&amp;CE29),'[1]檢查、製造商、認證種類、字號'!$C$2:$C$7123)),"")</f>
        <v>濟生股份有限公司</v>
      </c>
      <c r="CE29" s="152" t="str">
        <f>IFERROR(IF(IFERROR(VLOOKUP(CF29&amp;LEFT($G$3,2),'[1]檢查、製造商、認證種類、字號'!$Q$2:$R$87,2,FALSE),"")="",VLOOKUP(CF29,'[1]檢查、製造商、認證種類、字號'!$B$2:$G$7123,4,FALSE),VLOOKUP(CF29&amp;LEFT($G$3,2),'[1]檢查、製造商、認證種類、字號'!$Q$2:$R$198,2,FALSE)),"")</f>
        <v>羿淳</v>
      </c>
      <c r="CF29" s="65" t="s">
        <v>175</v>
      </c>
      <c r="CG29" s="65"/>
      <c r="CH29" s="66" t="str">
        <f>IFERROR(IF(LOOKUP(1,0/('[1]檢查、製造商、認證種類、字號'!$B$2:$B$7123&amp;'[1]檢查、製造商、認證種類、字號'!$E$2:$E$7123=CF29&amp;CE29),'[1]檢查、製造商、認證種類、字號'!$F$2:$F$7123)=0,"",LOOKUP(1,0/('[1]檢查、製造商、認證種類、字號'!$B$2:$B$7123&amp;'[1]檢查、製造商、認證種類、字號'!$E$2:$E$7123=CF29&amp;CE29),'[1]檢查、製造商、認證種類、字號'!$F$2:$F$7123)),"")</f>
        <v>盒</v>
      </c>
      <c r="CI29" s="153"/>
      <c r="CJ29" s="154" t="str">
        <f t="shared" si="2"/>
        <v/>
      </c>
      <c r="CK29" s="52" t="str">
        <f>IFERROR(IF(LOOKUP(1,0/('[1]檢查、製造商、認證種類、字號'!$B$2:$B$7123&amp;'[1]檢查、製造商、認證種類、字號'!$E$2:$E$7123=CF29&amp;CE29),'[1]檢查、製造商、認證種類、字號'!$H$2:$H$7123)=0,"",LOOKUP(1,0/('[1]檢查、製造商、認證種類、字號'!$B$2:$B$7123&amp;'[1]檢查、製造商、認證種類、字號'!$E$2:$E$7123=CF29&amp;CE29),'[1]檢查、製造商、認證種類、字號'!$H$2:$H$7123)),"")</f>
        <v/>
      </c>
      <c r="CL29" s="59" t="str">
        <f>IFERROR(IF(LOOKUP(1,0/('[1]檢查、製造商、認證種類、字號'!$B$2:$B$7123&amp;'[1]檢查、製造商、認證種類、字號'!$E$2:$E$7123=CF29&amp;CE29),'[1]檢查、製造商、認證種類、字號'!$I$2:$I$7123)=0,"",LOOKUP(1,0/('[1]檢查、製造商、認證種類、字號'!$B$2:$B$7123&amp;'[1]檢查、製造商、認證種類、字號'!$E$2:$E$7123=CF29&amp;CE29),'[1]檢查、製造商、認證種類、字號'!$I$2:$I$7123)),"")</f>
        <v/>
      </c>
      <c r="CM29" s="57"/>
      <c r="CN29" s="58"/>
    </row>
    <row r="30" spans="1:92" s="32" customFormat="1" ht="25.5" thickBot="1">
      <c r="A30" s="528"/>
      <c r="B30" s="523"/>
      <c r="C30" s="172"/>
      <c r="D30" s="170" t="s">
        <v>28</v>
      </c>
      <c r="E30" s="207" t="str">
        <f>IFERROR(IF(IFERROR(VLOOKUP(F30&amp;LEFT($G$3,2),'[1]檢查、製造商、認證種類、字號'!$Q$2:$R$198,2,FALSE),"")="",VLOOKUP(F30,'[1]檢查、製造商、認證種類、字號'!$B$2:$E$7123,4,FALSE),VLOOKUP(F30&amp;LEFT($G$3,2),'[1]檢查、製造商、認證種類、字號'!$Q$2:$R$198,2,FALSE)),"")</f>
        <v/>
      </c>
      <c r="F30" s="163" t="s">
        <v>20</v>
      </c>
      <c r="G30" s="163">
        <f t="shared" ref="G30" si="15">SUM(G20:G29)</f>
        <v>54.5</v>
      </c>
      <c r="H30" s="163">
        <f>SUM(H20:H29)</f>
        <v>77</v>
      </c>
      <c r="I30" s="470" t="e">
        <f>#REF!/$H$5</f>
        <v>#REF!</v>
      </c>
      <c r="J30" s="172" t="s">
        <v>28</v>
      </c>
      <c r="K30" s="170" t="s">
        <v>28</v>
      </c>
      <c r="L30" s="174" t="s">
        <v>28</v>
      </c>
      <c r="M30" s="175" t="s">
        <v>28</v>
      </c>
      <c r="N30" s="528"/>
      <c r="O30" s="523"/>
      <c r="P30" s="172"/>
      <c r="Q30" s="170" t="s">
        <v>28</v>
      </c>
      <c r="R30" s="207" t="str">
        <f>IFERROR(IF(IFERROR(VLOOKUP(S30&amp;LEFT($G$3,2),'[1]檢查、製造商、認證種類、字號'!$Q$2:$R$198,2,FALSE),"")="",VLOOKUP(S30,'[1]檢查、製造商、認證種類、字號'!$B$2:$E$7123,4,FALSE),VLOOKUP(S30&amp;LEFT($G$3,2),'[1]檢查、製造商、認證種類、字號'!$Q$2:$R$198,2,FALSE)),"")</f>
        <v/>
      </c>
      <c r="S30" s="163" t="s">
        <v>20</v>
      </c>
      <c r="T30" s="163">
        <f t="shared" ref="T30" si="16">SUM(T20:T29)</f>
        <v>36.5</v>
      </c>
      <c r="U30" s="163">
        <f>SUM(U20:U29)</f>
        <v>67.599999999999994</v>
      </c>
      <c r="V30" s="470" t="e">
        <f>#REF!/U$5</f>
        <v>#REF!</v>
      </c>
      <c r="W30" s="172" t="s">
        <v>28</v>
      </c>
      <c r="X30" s="173" t="s">
        <v>28</v>
      </c>
      <c r="Y30" s="174" t="s">
        <v>28</v>
      </c>
      <c r="Z30" s="175" t="s">
        <v>28</v>
      </c>
      <c r="AA30" s="528"/>
      <c r="AB30" s="523"/>
      <c r="AC30" s="208"/>
      <c r="AD30" s="170" t="s">
        <v>28</v>
      </c>
      <c r="AE30" s="207" t="str">
        <f>IFERROR(IF(IFERROR(VLOOKUP(AF30&amp;LEFT($G$3,2),'[1]檢查、製造商、認證種類、字號'!$Q$2:$R$198,2,FALSE),"")="",VLOOKUP(AF30,'[1]檢查、製造商、認證種類、字號'!$B$2:$E$7123,4,FALSE),VLOOKUP(AF30&amp;LEFT($G$3,2),'[1]檢查、製造商、認證種類、字號'!$Q$2:$R$198,2,FALSE)),"")</f>
        <v/>
      </c>
      <c r="AF30" s="163" t="s">
        <v>20</v>
      </c>
      <c r="AG30" s="163">
        <f t="shared" ref="AG30" si="17">SUM(AG20:AG29)</f>
        <v>0</v>
      </c>
      <c r="AH30" s="163">
        <f>SUM(AH20:AH29)</f>
        <v>1415.5</v>
      </c>
      <c r="AI30" s="470" t="e">
        <f>#REF!/AH$5</f>
        <v>#REF!</v>
      </c>
      <c r="AJ30" s="172" t="s">
        <v>28</v>
      </c>
      <c r="AK30" s="173" t="s">
        <v>28</v>
      </c>
      <c r="AL30" s="174" t="s">
        <v>28</v>
      </c>
      <c r="AM30" s="175" t="s">
        <v>28</v>
      </c>
      <c r="AN30" s="531"/>
      <c r="AO30" s="523"/>
      <c r="AP30" s="172"/>
      <c r="AQ30" s="170" t="s">
        <v>28</v>
      </c>
      <c r="AR30" s="207" t="str">
        <f>IFERROR(IF(IFERROR(VLOOKUP(AS30&amp;LEFT($G$3,2),'[1]檢查、製造商、認證種類、字號'!$Q$2:$R$198,2,FALSE),"")="",VLOOKUP(AS30,'[1]檢查、製造商、認證種類、字號'!$B$2:$E$7123,4,FALSE),VLOOKUP(AS30&amp;LEFT($G$3,2),'[1]檢查、製造商、認證種類、字號'!$Q$2:$R$198,2,FALSE)),"")</f>
        <v/>
      </c>
      <c r="AS30" s="163" t="s">
        <v>20</v>
      </c>
      <c r="AT30" s="163">
        <f t="shared" ref="AT30" si="18">SUM(AT20:AT29)</f>
        <v>68</v>
      </c>
      <c r="AU30" s="163">
        <f>SUM(AU20:AU29)</f>
        <v>96.6</v>
      </c>
      <c r="AV30" s="470" t="e">
        <f>#REF!/AU$5</f>
        <v>#REF!</v>
      </c>
      <c r="AW30" s="172" t="s">
        <v>28</v>
      </c>
      <c r="AX30" s="173" t="s">
        <v>28</v>
      </c>
      <c r="AY30" s="174" t="s">
        <v>28</v>
      </c>
      <c r="AZ30" s="175" t="s">
        <v>28</v>
      </c>
      <c r="BA30" s="531"/>
      <c r="BB30" s="523"/>
      <c r="BC30" s="169"/>
      <c r="BD30" s="170" t="s">
        <v>28</v>
      </c>
      <c r="BE30" s="207" t="str">
        <f>IFERROR(IF(IFERROR(VLOOKUP(BF30&amp;LEFT($G$3,2),'[1]檢查、製造商、認證種類、字號'!$Q$2:$R$198,2,FALSE),"")="",VLOOKUP(BF30,'[1]檢查、製造商、認證種類、字號'!$B$2:$E$7123,4,FALSE),VLOOKUP(BF30&amp;LEFT($G$3,2),'[1]檢查、製造商、認證種類、字號'!$Q$2:$R$198,2,FALSE)),"")</f>
        <v/>
      </c>
      <c r="BF30" s="163" t="s">
        <v>20</v>
      </c>
      <c r="BG30" s="163">
        <f t="shared" ref="BG30" si="19">SUM(BG20:BG29)</f>
        <v>44.5</v>
      </c>
      <c r="BH30" s="163">
        <f>SUM(BH20:BH29)</f>
        <v>64.5</v>
      </c>
      <c r="BI30" s="470" t="e">
        <f>#REF!/BH$5</f>
        <v>#REF!</v>
      </c>
      <c r="BJ30" s="172" t="s">
        <v>28</v>
      </c>
      <c r="BK30" s="173" t="s">
        <v>28</v>
      </c>
      <c r="BL30" s="174" t="s">
        <v>28</v>
      </c>
      <c r="BM30" s="175" t="s">
        <v>28</v>
      </c>
      <c r="BN30" s="524"/>
      <c r="BO30" s="525"/>
      <c r="BP30" s="209"/>
      <c r="BQ30" s="180" t="s">
        <v>28</v>
      </c>
      <c r="BR30" s="60" t="str">
        <f>IFERROR(IF(IFERROR(VLOOKUP(BS30&amp;LEFT($G$3,2),'[1]檢查、製造商、認證種類、字號'!$Q$2:$R$198,2,FALSE),"")="",VLOOKUP(BS30,'[1]檢查、製造商、認證種類、字號'!$B$2:$E$7123,4,FALSE),VLOOKUP(BS30&amp;LEFT($G$3,2),'[1]檢查、製造商、認證種類、字號'!$Q$2:$R$198,2,FALSE)),"")</f>
        <v/>
      </c>
      <c r="BS30" s="210" t="s">
        <v>20</v>
      </c>
      <c r="BT30" s="210">
        <f t="shared" ref="BT30" si="20">SUM(BT20:BT29)</f>
        <v>0</v>
      </c>
      <c r="BU30" s="210">
        <f>SUM(BU20:BU29)</f>
        <v>0</v>
      </c>
      <c r="BV30" s="518">
        <f>BX30/BU$5</f>
        <v>0</v>
      </c>
      <c r="BW30" s="519"/>
      <c r="BX30" s="210">
        <f>SUM(BX20:BX29)</f>
        <v>0</v>
      </c>
      <c r="BY30" s="41" t="s">
        <v>28</v>
      </c>
      <c r="BZ30" s="181" t="s">
        <v>28</v>
      </c>
      <c r="CA30" s="182" t="s">
        <v>28</v>
      </c>
      <c r="CB30" s="183" t="s">
        <v>28</v>
      </c>
      <c r="CC30" s="176" t="s">
        <v>30</v>
      </c>
      <c r="CD30" s="176" t="str">
        <f>IFERROR(IF(LOOKUP(1,0/('[1]檢查、製造商、認證種類、字號'!$B$2:$B$7123&amp;'[1]檢查、製造商、認證種類、字號'!$E$2:$E$7123=CF30&amp;CE30),'[1]檢查、製造商、認證種類、字號'!$C$2:$C$7123)=0,"",LOOKUP(1,0/('[1]檢查、製造商、認證種類、字號'!$B$2:$B$7123&amp;'[1]檢查、製造商、認證種類、字號'!$E$2:$E$7123=CF30&amp;CE30),'[1]檢查、製造商、認證種類、字號'!$C$2:$C$7123)),"")</f>
        <v>濟生股份有限公司</v>
      </c>
      <c r="CE30" s="176" t="str">
        <f>IFERROR(IF(IFERROR(VLOOKUP(CF30&amp;LEFT($G$3,2),'[1]檢查、製造商、認證種類、字號'!$Q$2:$R$87,2,FALSE),"")="",VLOOKUP(CF30,'[1]檢查、製造商、認證種類、字號'!$B$2:$G$7123,4,FALSE),VLOOKUP(CF30&amp;LEFT($G$3,2),'[1]檢查、製造商、認證種類、字號'!$Q$2:$R$198,2,FALSE)),"")</f>
        <v>羿淳</v>
      </c>
      <c r="CF30" s="211" t="s">
        <v>176</v>
      </c>
      <c r="CG30" s="211"/>
      <c r="CH30" s="212" t="str">
        <f>IFERROR(IF(LOOKUP(1,0/('[1]檢查、製造商、認證種類、字號'!$B$2:$B$7123&amp;'[1]檢查、製造商、認證種類、字號'!$E$2:$E$7123=CF30&amp;CE30),'[1]檢查、製造商、認證種類、字號'!$F$2:$F$7123)=0,"",LOOKUP(1,0/('[1]檢查、製造商、認證種類、字號'!$B$2:$B$7123&amp;'[1]檢查、製造商、認證種類、字號'!$E$2:$E$7123=CF30&amp;CE30),'[1]檢查、製造商、認證種類、字號'!$F$2:$F$7123)),"")</f>
        <v>盒</v>
      </c>
      <c r="CI30" s="178"/>
      <c r="CJ30" s="179" t="str">
        <f t="shared" si="2"/>
        <v/>
      </c>
      <c r="CK30" s="180" t="str">
        <f>IFERROR(IF(LOOKUP(1,0/('[1]檢查、製造商、認證種類、字號'!$B$2:$B$7123&amp;'[1]檢查、製造商、認證種類、字號'!$E$2:$E$7123=CF30&amp;CE30),'[1]檢查、製造商、認證種類、字號'!$H$2:$H$7123)=0,"",LOOKUP(1,0/('[1]檢查、製造商、認證種類、字號'!$B$2:$B$7123&amp;'[1]檢查、製造商、認證種類、字號'!$E$2:$E$7123=CF30&amp;CE30),'[1]檢查、製造商、認證種類、字號'!$H$2:$H$7123)),"")</f>
        <v/>
      </c>
      <c r="CL30" s="181" t="str">
        <f>IFERROR(IF(LOOKUP(1,0/('[1]檢查、製造商、認證種類、字號'!$B$2:$B$7123&amp;'[1]檢查、製造商、認證種類、字號'!$E$2:$E$7123=CF30&amp;CE30),'[1]檢查、製造商、認證種類、字號'!$I$2:$I$7123)=0,"",LOOKUP(1,0/('[1]檢查、製造商、認證種類、字號'!$B$2:$B$7123&amp;'[1]檢查、製造商、認證種類、字號'!$E$2:$E$7123=CF30&amp;CE30),'[1]檢查、製造商、認證種類、字號'!$I$2:$I$7123)),"")</f>
        <v/>
      </c>
      <c r="CM30" s="182"/>
      <c r="CN30" s="183"/>
    </row>
    <row r="31" spans="1:92" s="32" customFormat="1" ht="25.5" hidden="1" thickBot="1">
      <c r="A31" s="520"/>
      <c r="B31" s="514"/>
      <c r="C31" s="213" t="s">
        <v>119</v>
      </c>
      <c r="D31" s="214" t="str">
        <f>IFERROR(IF(LOOKUP(1,0/('[1]檢查、製造商、認證種類、字號'!$B$2:$B$7525&amp;'[1]檢查、製造商、認證種類、字號'!$E$2:$E$7525=F31&amp;E31),'[1]檢查、製造商、認證種類、字號'!$C$2:$C$7525)=0,"",LOOKUP(1,0/('[1]檢查、製造商、認證種類、字號'!$B$2:$B$7525&amp;'[1]檢查、製造商、認證種類、字號'!$E$2:$E$7525=F31&amp;E31),'[1]檢查、製造商、認證種類、字號'!$C$2:$C$7525)),"")</f>
        <v/>
      </c>
      <c r="E31" s="190" t="str">
        <f>IFERROR(IF(IFERROR(VLOOKUP(F31&amp;LEFT($G$3,2),'[1]檢查、製造商、認證種類、字號'!$P$1:$Q$2,2,FALSE),"")="",VLOOKUP(F31,'[1]檢查、製造商、認證種類、字號'!$B$2:$E$7525,4,FALSE),VLOOKUP(F31&amp;LEFT($G$3,2),'[1]檢查、製造商、認證種類、字號'!$P$1:$Q$2,2,FALSE)),"")</f>
        <v/>
      </c>
      <c r="F31" s="215"/>
      <c r="G31" s="216"/>
      <c r="H31" s="213">
        <f>ROUND(G31*$H$5/1000,0)</f>
        <v>0</v>
      </c>
      <c r="I31" s="100" t="str">
        <f>IFERROR(IF(LOOKUP(1,0/('[1]檢查、製造商、認證種類、字號'!$B$2:$B$7525&amp;'[1]檢查、製造商、認證種類、字號'!$E$2:$E$7525=F31&amp;E31),'[1]檢查、製造商、認證種類、字號'!$F$2:$F$7525)=0,"",LOOKUP(1,0/('[1]檢查、製造商、認證種類、字號'!$B$2:$B$7525&amp;'[1]檢查、製造商、認證種類、字號'!$E$2:$E$7525=F31&amp;E31),'[1]檢查、製造商、認證種類、字號'!$F$2:$F$7525)),"")</f>
        <v/>
      </c>
      <c r="J31" s="214" t="str">
        <f>IFERROR(IF(LOOKUP(1,0/('[1]檢查、製造商、認證種類、字號'!$B$2:$B$7525&amp;'[1]檢查、製造商、認證種類、字號'!$E$2:$E$7525=F31&amp;E31),'[1]檢查、製造商、認證種類、字號'!$H$2:$H$7525)=0,"",LOOKUP(1,0/('[1]檢查、製造商、認證種類、字號'!$B$2:$B$7525&amp;'[1]檢查、製造商、認證種類、字號'!$E$2:$E$7525=F31&amp;E31),'[1]檢查、製造商、認證種類、字號'!$H$2:$H$7525)),"")</f>
        <v/>
      </c>
      <c r="K31" s="214" t="str">
        <f>IFERROR(IF(LOOKUP(1,0/('[1]檢查、製造商、認證種類、字號'!$B$2:$B$7525&amp;'[1]檢查、製造商、認證種類、字號'!$E$2:$E$7525=F31&amp;E31),'[1]檢查、製造商、認證種類、字號'!$I$2:$I$7525)=0,"",LOOKUP(1,0/('[1]檢查、製造商、認證種類、字號'!$B$2:$B$7525&amp;'[1]檢查、製造商、認證種類、字號'!$E$2:$E$7525=F31&amp;E31),'[1]檢查、製造商、認證種類、字號'!$I$2:$I$7525)),"")</f>
        <v/>
      </c>
      <c r="L31" s="217" t="s">
        <v>28</v>
      </c>
      <c r="M31" s="218" t="s">
        <v>28</v>
      </c>
      <c r="N31" s="520"/>
      <c r="O31" s="514"/>
      <c r="P31" s="213" t="s">
        <v>119</v>
      </c>
      <c r="Q31" s="214" t="str">
        <f>IFERROR(IF(LOOKUP(1,0/('[1]檢查、製造商、認證種類、字號'!$B$2:$B$7525&amp;'[1]檢查、製造商、認證種類、字號'!$E$2:$E$7525=S31&amp;R31),'[1]檢查、製造商、認證種類、字號'!$C$2:$C$7525)=0,"",LOOKUP(1,0/('[1]檢查、製造商、認證種類、字號'!$B$2:$B$7525&amp;'[1]檢查、製造商、認證種類、字號'!$E$2:$E$7525=S31&amp;R31),'[1]檢查、製造商、認證種類、字號'!$C$2:$C$7525)),"")</f>
        <v/>
      </c>
      <c r="R31" s="190" t="str">
        <f>IFERROR(IF(IFERROR(VLOOKUP(S31&amp;LEFT($G$3,2),'[1]檢查、製造商、認證種類、字號'!$P$1:$Q$2,2,FALSE),"")="",VLOOKUP(S31,'[1]檢查、製造商、認證種類、字號'!$B$2:$E$7525,4,FALSE),VLOOKUP(S31&amp;LEFT($G$3,2),'[1]檢查、製造商、認證種類、字號'!$P$1:$Q$2,2,FALSE)),"")</f>
        <v/>
      </c>
      <c r="S31" s="215"/>
      <c r="T31" s="219"/>
      <c r="U31" s="213">
        <f t="shared" ref="U31:U40" si="21">ROUND(T31*$U$5/1000,0)</f>
        <v>0</v>
      </c>
      <c r="V31" s="100" t="str">
        <f>IFERROR(IF(LOOKUP(1,0/('[1]檢查、製造商、認證種類、字號'!$B$2:$B$7525&amp;'[1]檢查、製造商、認證種類、字號'!$E$2:$E$7525=S31&amp;R31),'[1]檢查、製造商、認證種類、字號'!$F$2:$F$7525)=0,"",LOOKUP(1,0/('[1]檢查、製造商、認證種類、字號'!$B$2:$B$7525&amp;'[1]檢查、製造商、認證種類、字號'!$E$2:$E$7525=S31&amp;R31),'[1]檢查、製造商、認證種類、字號'!$F$2:$F$7525)),"")</f>
        <v/>
      </c>
      <c r="W31" s="214" t="str">
        <f>IFERROR(IF(LOOKUP(1,0/('[1]檢查、製造商、認證種類、字號'!$B$2:$B$7525&amp;'[1]檢查、製造商、認證種類、字號'!$E$2:$E$7525=S31&amp;R31),'[1]檢查、製造商、認證種類、字號'!$H$2:$H$7525)=0,"",LOOKUP(1,0/('[1]檢查、製造商、認證種類、字號'!$B$2:$B$7525&amp;'[1]檢查、製造商、認證種類、字號'!$E$2:$E$7525=S31&amp;R31),'[1]檢查、製造商、認證種類、字號'!$H$2:$H$7525)),"")</f>
        <v/>
      </c>
      <c r="X31" s="220" t="str">
        <f>IFERROR(IF(LOOKUP(1,0/('[1]檢查、製造商、認證種類、字號'!$B$2:$B$7525&amp;'[1]檢查、製造商、認證種類、字號'!$E$2:$E$7525=S31&amp;R31),'[1]檢查、製造商、認證種類、字號'!$I$2:$I$7525)=0,"",LOOKUP(1,0/('[1]檢查、製造商、認證種類、字號'!$B$2:$B$7525&amp;'[1]檢查、製造商、認證種類、字號'!$E$2:$E$7525=S31&amp;R31),'[1]檢查、製造商、認證種類、字號'!$I$2:$I$7525)),"")</f>
        <v/>
      </c>
      <c r="Y31" s="217" t="s">
        <v>28</v>
      </c>
      <c r="Z31" s="218" t="s">
        <v>28</v>
      </c>
      <c r="AA31" s="520"/>
      <c r="AB31" s="514"/>
      <c r="AC31" s="213" t="s">
        <v>119</v>
      </c>
      <c r="AD31" s="214" t="str">
        <f>IFERROR(IF(LOOKUP(1,0/('[1]檢查、製造商、認證種類、字號'!$B$2:$B$7525&amp;'[1]檢查、製造商、認證種類、字號'!$E$2:$E$7525=AF31&amp;AE31),'[1]檢查、製造商、認證種類、字號'!$C$2:$C$7525)=0,"",LOOKUP(1,0/('[1]檢查、製造商、認證種類、字號'!$B$2:$B$7525&amp;'[1]檢查、製造商、認證種類、字號'!$E$2:$E$7525=AF31&amp;AE31),'[1]檢查、製造商、認證種類、字號'!$C$2:$C$7525)),"")</f>
        <v/>
      </c>
      <c r="AE31" s="190" t="str">
        <f>IFERROR(IF(IFERROR(VLOOKUP(AF31&amp;LEFT($G$3,2),'[1]檢查、製造商、認證種類、字號'!$P$1:$Q$2,2,FALSE),"")="",VLOOKUP(AF31,'[1]檢查、製造商、認證種類、字號'!$B$2:$E$7525,4,FALSE),VLOOKUP(AF31&amp;LEFT($G$3,2),'[1]檢查、製造商、認證種類、字號'!$P$1:$Q$2,2,FALSE)),"")</f>
        <v/>
      </c>
      <c r="AF31" s="216"/>
      <c r="AG31" s="221"/>
      <c r="AH31" s="213">
        <f t="shared" ref="AH31:AH40" si="22">ROUND(AG31*$AH$5/1000,0)</f>
        <v>0</v>
      </c>
      <c r="AI31" s="100" t="str">
        <f>IFERROR(IF(LOOKUP(1,0/('[1]檢查、製造商、認證種類、字號'!$B$2:$B$7525&amp;'[1]檢查、製造商、認證種類、字號'!$E$2:$E$7525=AF31&amp;AE31),'[1]檢查、製造商、認證種類、字號'!$F$2:$F$7525)=0,"",LOOKUP(1,0/('[1]檢查、製造商、認證種類、字號'!$B$2:$B$7525&amp;'[1]檢查、製造商、認證種類、字號'!$E$2:$E$7525=AF31&amp;AE31),'[1]檢查、製造商、認證種類、字號'!$F$2:$F$7525)),"")</f>
        <v/>
      </c>
      <c r="AJ31" s="214" t="str">
        <f>IFERROR(IF(LOOKUP(1,0/('[1]檢查、製造商、認證種類、字號'!$B$2:$B$7525&amp;'[1]檢查、製造商、認證種類、字號'!$E$2:$E$7525=AF31&amp;AE31),'[1]檢查、製造商、認證種類、字號'!$H$2:$H$7525)=0,"",LOOKUP(1,0/('[1]檢查、製造商、認證種類、字號'!$B$2:$B$7525&amp;'[1]檢查、製造商、認證種類、字號'!$E$2:$E$7525=AF31&amp;AE31),'[1]檢查、製造商、認證種類、字號'!$H$2:$H$7525)),"")</f>
        <v/>
      </c>
      <c r="AK31" s="220" t="str">
        <f>IFERROR(IF(LOOKUP(1,0/('[1]檢查、製造商、認證種類、字號'!$B$2:$B$7525&amp;'[1]檢查、製造商、認證種類、字號'!$E$2:$E$7525=AF31&amp;AE31),'[1]檢查、製造商、認證種類、字號'!$I$2:$I$7525)=0,"",LOOKUP(1,0/('[1]檢查、製造商、認證種類、字號'!$B$2:$B$7525&amp;'[1]檢查、製造商、認證種類、字號'!$E$2:$E$7525=AF31&amp;AE31),'[1]檢查、製造商、認證種類、字號'!$I$2:$I$7525)),"")</f>
        <v/>
      </c>
      <c r="AL31" s="217" t="s">
        <v>28</v>
      </c>
      <c r="AM31" s="218" t="s">
        <v>28</v>
      </c>
      <c r="AN31" s="520"/>
      <c r="AO31" s="514"/>
      <c r="AP31" s="213" t="s">
        <v>119</v>
      </c>
      <c r="AQ31" s="214" t="str">
        <f>IFERROR(IF(LOOKUP(1,0/('[1]檢查、製造商、認證種類、字號'!$B$2:$B$7525&amp;'[1]檢查、製造商、認證種類、字號'!$E$2:$E$7525=AS31&amp;AR31),'[1]檢查、製造商、認證種類、字號'!$C$2:$C$7525)=0,"",LOOKUP(1,0/('[1]檢查、製造商、認證種類、字號'!$B$2:$B$7525&amp;'[1]檢查、製造商、認證種類、字號'!$E$2:$E$7525=AS31&amp;AR31),'[1]檢查、製造商、認證種類、字號'!$C$2:$C$7525)),"")</f>
        <v/>
      </c>
      <c r="AR31" s="190" t="str">
        <f>IFERROR(IF(IFERROR(VLOOKUP(AS31&amp;LEFT($G$3,2),'[1]檢查、製造商、認證種類、字號'!$P$1:$Q$2,2,FALSE),"")="",VLOOKUP(AS31,'[1]檢查、製造商、認證種類、字號'!$B$2:$E$7525,4,FALSE),VLOOKUP(AS31&amp;LEFT($G$3,2),'[1]檢查、製造商、認證種類、字號'!$P$1:$Q$2,2,FALSE)),"")</f>
        <v/>
      </c>
      <c r="AS31" s="222"/>
      <c r="AT31" s="216"/>
      <c r="AU31" s="213">
        <f>ROUND(AT31*$AU$5/1000,0)</f>
        <v>0</v>
      </c>
      <c r="AV31" s="100" t="str">
        <f>IFERROR(IF(LOOKUP(1,0/('[1]檢查、製造商、認證種類、字號'!$B$2:$B$7525&amp;'[1]檢查、製造商、認證種類、字號'!$E$2:$E$7525=AS31&amp;AR31),'[1]檢查、製造商、認證種類、字號'!$F$2:$F$7525)=0,"",LOOKUP(1,0/('[1]檢查、製造商、認證種類、字號'!$B$2:$B$7525&amp;'[1]檢查、製造商、認證種類、字號'!$E$2:$E$7525=AS31&amp;AR31),'[1]檢查、製造商、認證種類、字號'!$F$2:$F$7525)),"")</f>
        <v/>
      </c>
      <c r="AW31" s="214" t="str">
        <f>IFERROR(IF(LOOKUP(1,0/('[1]檢查、製造商、認證種類、字號'!$B$2:$B$7525&amp;'[1]檢查、製造商、認證種類、字號'!$E$2:$E$7525=AS31&amp;AR31),'[1]檢查、製造商、認證種類、字號'!$H$2:$H$7525)=0,"",LOOKUP(1,0/('[1]檢查、製造商、認證種類、字號'!$B$2:$B$7525&amp;'[1]檢查、製造商、認證種類、字號'!$E$2:$E$7525=AS31&amp;AR31),'[1]檢查、製造商、認證種類、字號'!$H$2:$H$7525)),"")</f>
        <v/>
      </c>
      <c r="AX31" s="220" t="str">
        <f>IFERROR(IF(LOOKUP(1,0/('[1]檢查、製造商、認證種類、字號'!$B$2:$B$7525&amp;'[1]檢查、製造商、認證種類、字號'!$E$2:$E$7525=AS31&amp;AR31),'[1]檢查、製造商、認證種類、字號'!$I$2:$I$7525)=0,"",LOOKUP(1,0/('[1]檢查、製造商、認證種類、字號'!$B$2:$B$7525&amp;'[1]檢查、製造商、認證種類、字號'!$E$2:$E$7525=AS31&amp;AR31),'[1]檢查、製造商、認證種類、字號'!$I$2:$I$7525)),"")</f>
        <v/>
      </c>
      <c r="AY31" s="217" t="s">
        <v>28</v>
      </c>
      <c r="AZ31" s="218" t="s">
        <v>28</v>
      </c>
      <c r="BA31" s="516"/>
      <c r="BB31" s="514"/>
      <c r="BC31" s="213" t="s">
        <v>119</v>
      </c>
      <c r="BD31" s="214" t="str">
        <f>IFERROR(IF(LOOKUP(1,0/('[1]檢查、製造商、認證種類、字號'!$B$2:$B$7525&amp;'[1]檢查、製造商、認證種類、字號'!$E$2:$E$7525=BF31&amp;BE31),'[1]檢查、製造商、認證種類、字號'!$C$2:$C$7525)=0,"",LOOKUP(1,0/('[1]檢查、製造商、認證種類、字號'!$B$2:$B$7525&amp;'[1]檢查、製造商、認證種類、字號'!$E$2:$E$7525=BF31&amp;BE31),'[1]檢查、製造商、認證種類、字號'!$C$2:$C$7525)),"")</f>
        <v/>
      </c>
      <c r="BE31" s="190" t="str">
        <f>IFERROR(IF(IFERROR(VLOOKUP(BF31&amp;LEFT($G$3,2),'[1]檢查、製造商、認證種類、字號'!$P$1:$Q$2,2,FALSE),"")="",VLOOKUP(BF31,'[1]檢查、製造商、認證種類、字號'!$B$2:$E$7525,4,FALSE),VLOOKUP(BF31&amp;LEFT($G$3,2),'[1]檢查、製造商、認證種類、字號'!$P$1:$Q$2,2,FALSE)),"")</f>
        <v/>
      </c>
      <c r="BF31" s="222"/>
      <c r="BG31" s="216"/>
      <c r="BH31" s="213">
        <f>ROUND(BG31*$BH$5/1000,0)</f>
        <v>0</v>
      </c>
      <c r="BI31" s="100" t="str">
        <f>IFERROR(IF(LOOKUP(1,0/('[1]檢查、製造商、認證種類、字號'!$B$2:$B$7525&amp;'[1]檢查、製造商、認證種類、字號'!$E$2:$E$7525=BF31&amp;BE31),'[1]檢查、製造商、認證種類、字號'!$F$2:$F$7525)=0,"",LOOKUP(1,0/('[1]檢查、製造商、認證種類、字號'!$B$2:$B$7525&amp;'[1]檢查、製造商、認證種類、字號'!$E$2:$E$7525=BF31&amp;BE31),'[1]檢查、製造商、認證種類、字號'!$F$2:$F$7525)),"")</f>
        <v/>
      </c>
      <c r="BJ31" s="214" t="str">
        <f>IFERROR(IF(LOOKUP(1,0/('[1]檢查、製造商、認證種類、字號'!$B$2:$B$7525&amp;'[1]檢查、製造商、認證種類、字號'!$E$2:$E$7525=BF31&amp;BE31),'[1]檢查、製造商、認證種類、字號'!$H$2:$H$7525)=0,"",LOOKUP(1,0/('[1]檢查、製造商、認證種類、字號'!$B$2:$B$7525&amp;'[1]檢查、製造商、認證種類、字號'!$E$2:$E$7525=BF31&amp;BE31),'[1]檢查、製造商、認證種類、字號'!$H$2:$H$7525)),"")</f>
        <v/>
      </c>
      <c r="BK31" s="220" t="str">
        <f>IFERROR(IF(LOOKUP(1,0/('[1]檢查、製造商、認證種類、字號'!$B$2:$B$7525&amp;'[1]檢查、製造商、認證種類、字號'!$E$2:$E$7525=BF31&amp;BE31),'[1]檢查、製造商、認證種類、字號'!$I$2:$I$7525)=0,"",LOOKUP(1,0/('[1]檢查、製造商、認證種類、字號'!$B$2:$B$7525&amp;'[1]檢查、製造商、認證種類、字號'!$E$2:$E$7525=BF31&amp;BE31),'[1]檢查、製造商、認證種類、字號'!$I$2:$I$7525)),"")</f>
        <v/>
      </c>
      <c r="BL31" s="217" t="s">
        <v>28</v>
      </c>
      <c r="BM31" s="218" t="s">
        <v>28</v>
      </c>
      <c r="BN31" s="515"/>
      <c r="BO31" s="517"/>
      <c r="BP31" s="41" t="s">
        <v>119</v>
      </c>
      <c r="BQ31" s="180" t="str">
        <f>IFERROR(IF(LOOKUP(1,0/('[1]檢查、製造商、認證種類、字號'!$B$2:$B$7525&amp;'[1]檢查、製造商、認證種類、字號'!$E$2:$E$7525=BS31&amp;BR31),'[1]檢查、製造商、認證種類、字號'!$C$2:$C$7525)=0,"",LOOKUP(1,0/('[1]檢查、製造商、認證種類、字號'!$B$2:$B$7525&amp;'[1]檢查、製造商、認證種類、字號'!$E$2:$E$7525=BS31&amp;BR31),'[1]檢查、製造商、認證種類、字號'!$C$2:$C$7525)),"")</f>
        <v/>
      </c>
      <c r="BR31" s="60" t="str">
        <f>IFERROR(IF(IFERROR(VLOOKUP(BS31&amp;LEFT($G$3,2),'[1]檢查、製造商、認證種類、字號'!$P$1:$Q$2,2,FALSE),"")="",VLOOKUP(BS31,'[1]檢查、製造商、認證種類、字號'!$B$2:$E$7525,4,FALSE),VLOOKUP(BS31&amp;LEFT($G$3,2),'[1]檢查、製造商、認證種類、字號'!$P$1:$Q$2,2,FALSE)),"")</f>
        <v/>
      </c>
      <c r="BS31" s="223"/>
      <c r="BT31" s="47"/>
      <c r="BU31" s="41">
        <f>ROUND(BT31*$BU$5/1000,0)</f>
        <v>0</v>
      </c>
      <c r="BV31" s="48" t="str">
        <f>IFERROR(IF(LOOKUP(1,0/('[1]檢查、製造商、認證種類、字號'!$B$2:$B$7525&amp;'[1]檢查、製造商、認證種類、字號'!$E$2:$E$7525=BS31&amp;BR31),'[1]檢查、製造商、認證種類、字號'!$F$2:$F$7525)=0,"",LOOKUP(1,0/('[1]檢查、製造商、認證種類、字號'!$B$2:$B$7525&amp;'[1]檢查、製造商、認證種類、字號'!$E$2:$E$7525=BS31&amp;BR31),'[1]檢查、製造商、認證種類、字號'!$F$2:$F$7525)),"")</f>
        <v/>
      </c>
      <c r="BW31" s="224"/>
      <c r="BX31" s="41" t="str">
        <f t="shared" ref="BX31:BX40" si="23">IF(BU31*BW31=0,"",BU31*BW31)</f>
        <v/>
      </c>
      <c r="BY31" s="180" t="str">
        <f>IFERROR(IF(LOOKUP(1,0/('[1]檢查、製造商、認證種類、字號'!$B$2:$B$7525&amp;'[1]檢查、製造商、認證種類、字號'!$E$2:$E$7525=BS31&amp;BR31),'[1]檢查、製造商、認證種類、字號'!$H$2:$H$7525)=0,"",LOOKUP(1,0/('[1]檢查、製造商、認證種類、字號'!$B$2:$B$7525&amp;'[1]檢查、製造商、認證種類、字號'!$E$2:$E$7525=BS31&amp;BR31),'[1]檢查、製造商、認證種類、字號'!$H$2:$H$7525)),"")</f>
        <v/>
      </c>
      <c r="BZ31" s="181" t="str">
        <f>IFERROR(IF(LOOKUP(1,0/('[1]檢查、製造商、認證種類、字號'!$B$2:$B$7525&amp;'[1]檢查、製造商、認證種類、字號'!$E$2:$E$7525=BS31&amp;BR31),'[1]檢查、製造商、認證種類、字號'!$I$2:$I$7525)=0,"",LOOKUP(1,0/('[1]檢查、製造商、認證種類、字號'!$B$2:$B$7525&amp;'[1]檢查、製造商、認證種類、字號'!$E$2:$E$7525=BS31&amp;BR31),'[1]檢查、製造商、認證種類、字號'!$I$2:$I$7525)),"")</f>
        <v/>
      </c>
      <c r="CA31" s="182" t="s">
        <v>28</v>
      </c>
      <c r="CB31" s="183" t="s">
        <v>28</v>
      </c>
      <c r="CC31" s="46" t="s">
        <v>30</v>
      </c>
      <c r="CD31" s="176" t="str">
        <f>IFERROR(IF(LOOKUP(1,0/('[1]檢查、製造商、認證種類、字號'!$B$2:$B$7123&amp;'[1]檢查、製造商、認證種類、字號'!$E$2:$E$7123=CF31&amp;CE31),'[1]檢查、製造商、認證種類、字號'!$C$2:$C$7123)=0,"",LOOKUP(1,0/('[1]檢查、製造商、認證種類、字號'!$B$2:$B$7123&amp;'[1]檢查、製造商、認證種類、字號'!$E$2:$E$7123=CF31&amp;CE31),'[1]檢查、製造商、認證種類、字號'!$C$2:$C$7123)),"")</f>
        <v/>
      </c>
      <c r="CE31" s="176" t="str">
        <f>IFERROR(IF(IFERROR(VLOOKUP(CF31&amp;LEFT($G$3,2),'[1]檢查、製造商、認證種類、字號'!$Q$2:$R$87,2,FALSE),"")="",VLOOKUP(CF31,'[1]檢查、製造商、認證種類、字號'!$B$2:$G$7123,4,FALSE),VLOOKUP(CF31&amp;LEFT($G$3,2),'[1]檢查、製造商、認證種類、字號'!$Q$2:$R$198,2,FALSE)),"")</f>
        <v/>
      </c>
      <c r="CF31" s="176"/>
      <c r="CG31" s="176"/>
      <c r="CH31" s="177" t="str">
        <f>IFERROR(IF(LOOKUP(1,0/('[1]檢查、製造商、認證種類、字號'!$B$2:$B$7123&amp;'[1]檢查、製造商、認證種類、字號'!$E$2:$E$7123=CF31&amp;CE31),'[1]檢查、製造商、認證種類、字號'!$F$2:$F$7123)=0,"",LOOKUP(1,0/('[1]檢查、製造商、認證種類、字號'!$B$2:$B$7123&amp;'[1]檢查、製造商、認證種類、字號'!$E$2:$E$7123=CF31&amp;CE31),'[1]檢查、製造商、認證種類、字號'!$F$2:$F$7123)),"")</f>
        <v/>
      </c>
      <c r="CI31" s="225"/>
      <c r="CJ31" s="179" t="str">
        <f t="shared" si="2"/>
        <v/>
      </c>
      <c r="CK31" s="180" t="str">
        <f>IFERROR(IF(LOOKUP(1,0/('[1]檢查、製造商、認證種類、字號'!$B$2:$B$7123&amp;'[1]檢查、製造商、認證種類、字號'!$E$2:$E$7123=CF31&amp;CE31),'[1]檢查、製造商、認證種類、字號'!$H$2:$H$7123)=0,"",LOOKUP(1,0/('[1]檢查、製造商、認證種類、字號'!$B$2:$B$7123&amp;'[1]檢查、製造商、認證種類、字號'!$E$2:$E$7123=CF31&amp;CE31),'[1]檢查、製造商、認證種類、字號'!$H$2:$H$7123)),"")</f>
        <v/>
      </c>
      <c r="CL31" s="181" t="str">
        <f>IFERROR(IF(LOOKUP(1,0/('[1]檢查、製造商、認證種類、字號'!$B$2:$B$7123&amp;'[1]檢查、製造商、認證種類、字號'!$E$2:$E$7123=CF31&amp;CE31),'[1]檢查、製造商、認證種類、字號'!$I$2:$I$7123)=0,"",LOOKUP(1,0/('[1]檢查、製造商、認證種類、字號'!$B$2:$B$7123&amp;'[1]檢查、製造商、認證種類、字號'!$E$2:$E$7123=CF31&amp;CE31),'[1]檢查、製造商、認證種類、字號'!$I$2:$I$7123)),"")</f>
        <v/>
      </c>
      <c r="CM31" s="182"/>
      <c r="CN31" s="183"/>
    </row>
    <row r="32" spans="1:92" s="32" customFormat="1" ht="25.5" hidden="1" thickBot="1">
      <c r="A32" s="520"/>
      <c r="B32" s="514"/>
      <c r="C32" s="41" t="s">
        <v>119</v>
      </c>
      <c r="D32" s="180" t="str">
        <f>IFERROR(IF(LOOKUP(1,0/('[1]檢查、製造商、認證種類、字號'!$B$2:$B$7525&amp;'[1]檢查、製造商、認證種類、字號'!$E$2:$E$7525=F32&amp;E32),'[1]檢查、製造商、認證種類、字號'!$C$2:$C$7525)=0,"",LOOKUP(1,0/('[1]檢查、製造商、認證種類、字號'!$B$2:$B$7525&amp;'[1]檢查、製造商、認證種類、字號'!$E$2:$E$7525=F32&amp;E32),'[1]檢查、製造商、認證種類、字號'!$C$2:$C$7525)),"")</f>
        <v/>
      </c>
      <c r="E32" s="60" t="str">
        <f>IFERROR(IF(IFERROR(VLOOKUP(F32&amp;LEFT($G$3,2),'[1]檢查、製造商、認證種類、字號'!$P$1:$Q$2,2,FALSE),"")="",VLOOKUP(F32,'[1]檢查、製造商、認證種類、字號'!$B$2:$E$7525,4,FALSE),VLOOKUP(F32&amp;LEFT($G$3,2),'[1]檢查、製造商、認證種類、字號'!$P$1:$Q$2,2,FALSE)),"")</f>
        <v/>
      </c>
      <c r="F32" s="226"/>
      <c r="G32" s="227"/>
      <c r="H32" s="41">
        <f t="shared" ref="H32:H40" si="24">ROUND(G32*$H$5/1000,0)</f>
        <v>0</v>
      </c>
      <c r="I32" s="48" t="str">
        <f>IFERROR(IF(LOOKUP(1,0/('[1]檢查、製造商、認證種類、字號'!$B$2:$B$7525&amp;'[1]檢查、製造商、認證種類、字號'!$E$2:$E$7525=F32&amp;E32),'[1]檢查、製造商、認證種類、字號'!$F$2:$F$7525)=0,"",LOOKUP(1,0/('[1]檢查、製造商、認證種類、字號'!$B$2:$B$7525&amp;'[1]檢查、製造商、認證種類、字號'!$E$2:$E$7525=F32&amp;E32),'[1]檢查、製造商、認證種類、字號'!$F$2:$F$7525)),"")</f>
        <v/>
      </c>
      <c r="J32" s="180" t="str">
        <f>IFERROR(IF(LOOKUP(1,0/('[1]檢查、製造商、認證種類、字號'!$B$2:$B$7525&amp;'[1]檢查、製造商、認證種類、字號'!$E$2:$E$7525=F32&amp;E32),'[1]檢查、製造商、認證種類、字號'!$H$2:$H$7525)=0,"",LOOKUP(1,0/('[1]檢查、製造商、認證種類、字號'!$B$2:$B$7525&amp;'[1]檢查、製造商、認證種類、字號'!$E$2:$E$7525=F32&amp;E32),'[1]檢查、製造商、認證種類、字號'!$H$2:$H$7525)),"")</f>
        <v/>
      </c>
      <c r="K32" s="180" t="str">
        <f>IFERROR(IF(LOOKUP(1,0/('[1]檢查、製造商、認證種類、字號'!$B$2:$B$7525&amp;'[1]檢查、製造商、認證種類、字號'!$E$2:$E$7525=F32&amp;E32),'[1]檢查、製造商、認證種類、字號'!$I$2:$I$7525)=0,"",LOOKUP(1,0/('[1]檢查、製造商、認證種類、字號'!$B$2:$B$7525&amp;'[1]檢查、製造商、認證種類、字號'!$E$2:$E$7525=F32&amp;E32),'[1]檢查、製造商、認證種類、字號'!$I$2:$I$7525)),"")</f>
        <v/>
      </c>
      <c r="L32" s="182" t="s">
        <v>28</v>
      </c>
      <c r="M32" s="183" t="s">
        <v>28</v>
      </c>
      <c r="N32" s="520"/>
      <c r="O32" s="514"/>
      <c r="P32" s="41" t="s">
        <v>119</v>
      </c>
      <c r="Q32" s="180" t="str">
        <f>IFERROR(IF(LOOKUP(1,0/('[1]檢查、製造商、認證種類、字號'!$B$2:$B$7525&amp;'[1]檢查、製造商、認證種類、字號'!$E$2:$E$7525=S32&amp;R32),'[1]檢查、製造商、認證種類、字號'!$C$2:$C$7525)=0,"",LOOKUP(1,0/('[1]檢查、製造商、認證種類、字號'!$B$2:$B$7525&amp;'[1]檢查、製造商、認證種類、字號'!$E$2:$E$7525=S32&amp;R32),'[1]檢查、製造商、認證種類、字號'!$C$2:$C$7525)),"")</f>
        <v/>
      </c>
      <c r="R32" s="60" t="str">
        <f>IFERROR(IF(IFERROR(VLOOKUP(S32&amp;LEFT($G$3,2),'[1]檢查、製造商、認證種類、字號'!$P$1:$Q$2,2,FALSE),"")="",VLOOKUP(S32,'[1]檢查、製造商、認證種類、字號'!$B$2:$E$7525,4,FALSE),VLOOKUP(S32&amp;LEFT($G$3,2),'[1]檢查、製造商、認證種類、字號'!$P$1:$Q$2,2,FALSE)),"")</f>
        <v/>
      </c>
      <c r="S32" s="226"/>
      <c r="T32" s="228"/>
      <c r="U32" s="41">
        <f t="shared" si="21"/>
        <v>0</v>
      </c>
      <c r="V32" s="48" t="str">
        <f>IFERROR(IF(LOOKUP(1,0/('[1]檢查、製造商、認證種類、字號'!$B$2:$B$7525&amp;'[1]檢查、製造商、認證種類、字號'!$E$2:$E$7525=S32&amp;R32),'[1]檢查、製造商、認證種類、字號'!$F$2:$F$7525)=0,"",LOOKUP(1,0/('[1]檢查、製造商、認證種類、字號'!$B$2:$B$7525&amp;'[1]檢查、製造商、認證種類、字號'!$E$2:$E$7525=S32&amp;R32),'[1]檢查、製造商、認證種類、字號'!$F$2:$F$7525)),"")</f>
        <v/>
      </c>
      <c r="W32" s="180" t="str">
        <f>IFERROR(IF(LOOKUP(1,0/('[1]檢查、製造商、認證種類、字號'!$B$2:$B$7525&amp;'[1]檢查、製造商、認證種類、字號'!$E$2:$E$7525=S32&amp;R32),'[1]檢查、製造商、認證種類、字號'!$H$2:$H$7525)=0,"",LOOKUP(1,0/('[1]檢查、製造商、認證種類、字號'!$B$2:$B$7525&amp;'[1]檢查、製造商、認證種類、字號'!$E$2:$E$7525=S32&amp;R32),'[1]檢查、製造商、認證種類、字號'!$H$2:$H$7525)),"")</f>
        <v/>
      </c>
      <c r="X32" s="181" t="str">
        <f>IFERROR(IF(LOOKUP(1,0/('[1]檢查、製造商、認證種類、字號'!$B$2:$B$7525&amp;'[1]檢查、製造商、認證種類、字號'!$E$2:$E$7525=S32&amp;R32),'[1]檢查、製造商、認證種類、字號'!$I$2:$I$7525)=0,"",LOOKUP(1,0/('[1]檢查、製造商、認證種類、字號'!$B$2:$B$7525&amp;'[1]檢查、製造商、認證種類、字號'!$E$2:$E$7525=S32&amp;R32),'[1]檢查、製造商、認證種類、字號'!$I$2:$I$7525)),"")</f>
        <v/>
      </c>
      <c r="Y32" s="182" t="s">
        <v>28</v>
      </c>
      <c r="Z32" s="183" t="s">
        <v>28</v>
      </c>
      <c r="AA32" s="520"/>
      <c r="AB32" s="514"/>
      <c r="AC32" s="41" t="s">
        <v>119</v>
      </c>
      <c r="AD32" s="180" t="str">
        <f>IFERROR(IF(LOOKUP(1,0/('[1]檢查、製造商、認證種類、字號'!$B$2:$B$7525&amp;'[1]檢查、製造商、認證種類、字號'!$E$2:$E$7525=AF32&amp;AE32),'[1]檢查、製造商、認證種類、字號'!$C$2:$C$7525)=0,"",LOOKUP(1,0/('[1]檢查、製造商、認證種類、字號'!$B$2:$B$7525&amp;'[1]檢查、製造商、認證種類、字號'!$E$2:$E$7525=AF32&amp;AE32),'[1]檢查、製造商、認證種類、字號'!$C$2:$C$7525)),"")</f>
        <v/>
      </c>
      <c r="AE32" s="60" t="str">
        <f>IFERROR(IF(IFERROR(VLOOKUP(AF32&amp;LEFT($G$3,2),'[1]檢查、製造商、認證種類、字號'!$P$1:$Q$2,2,FALSE),"")="",VLOOKUP(AF32,'[1]檢查、製造商、認證種類、字號'!$B$2:$E$7525,4,FALSE),VLOOKUP(AF32&amp;LEFT($G$3,2),'[1]檢查、製造商、認證種類、字號'!$P$1:$Q$2,2,FALSE)),"")</f>
        <v/>
      </c>
      <c r="AF32" s="227"/>
      <c r="AG32" s="229"/>
      <c r="AH32" s="41">
        <f t="shared" si="22"/>
        <v>0</v>
      </c>
      <c r="AI32" s="48" t="str">
        <f>IFERROR(IF(LOOKUP(1,0/('[1]檢查、製造商、認證種類、字號'!$B$2:$B$7525&amp;'[1]檢查、製造商、認證種類、字號'!$E$2:$E$7525=AF32&amp;AE32),'[1]檢查、製造商、認證種類、字號'!$F$2:$F$7525)=0,"",LOOKUP(1,0/('[1]檢查、製造商、認證種類、字號'!$B$2:$B$7525&amp;'[1]檢查、製造商、認證種類、字號'!$E$2:$E$7525=AF32&amp;AE32),'[1]檢查、製造商、認證種類、字號'!$F$2:$F$7525)),"")</f>
        <v/>
      </c>
      <c r="AJ32" s="180" t="str">
        <f>IFERROR(IF(LOOKUP(1,0/('[1]檢查、製造商、認證種類、字號'!$B$2:$B$7525&amp;'[1]檢查、製造商、認證種類、字號'!$E$2:$E$7525=AF32&amp;AE32),'[1]檢查、製造商、認證種類、字號'!$H$2:$H$7525)=0,"",LOOKUP(1,0/('[1]檢查、製造商、認證種類、字號'!$B$2:$B$7525&amp;'[1]檢查、製造商、認證種類、字號'!$E$2:$E$7525=AF32&amp;AE32),'[1]檢查、製造商、認證種類、字號'!$H$2:$H$7525)),"")</f>
        <v/>
      </c>
      <c r="AK32" s="181" t="str">
        <f>IFERROR(IF(LOOKUP(1,0/('[1]檢查、製造商、認證種類、字號'!$B$2:$B$7525&amp;'[1]檢查、製造商、認證種類、字號'!$E$2:$E$7525=AF32&amp;AE32),'[1]檢查、製造商、認證種類、字號'!$I$2:$I$7525)=0,"",LOOKUP(1,0/('[1]檢查、製造商、認證種類、字號'!$B$2:$B$7525&amp;'[1]檢查、製造商、認證種類、字號'!$E$2:$E$7525=AF32&amp;AE32),'[1]檢查、製造商、認證種類、字號'!$I$2:$I$7525)),"")</f>
        <v/>
      </c>
      <c r="AL32" s="182" t="s">
        <v>28</v>
      </c>
      <c r="AM32" s="183" t="s">
        <v>28</v>
      </c>
      <c r="AN32" s="520"/>
      <c r="AO32" s="514"/>
      <c r="AP32" s="41" t="s">
        <v>119</v>
      </c>
      <c r="AQ32" s="180" t="str">
        <f>IFERROR(IF(LOOKUP(1,0/('[1]檢查、製造商、認證種類、字號'!$B$2:$B$7525&amp;'[1]檢查、製造商、認證種類、字號'!$E$2:$E$7525=AS32&amp;AR32),'[1]檢查、製造商、認證種類、字號'!$C$2:$C$7525)=0,"",LOOKUP(1,0/('[1]檢查、製造商、認證種類、字號'!$B$2:$B$7525&amp;'[1]檢查、製造商、認證種類、字號'!$E$2:$E$7525=AS32&amp;AR32),'[1]檢查、製造商、認證種類、字號'!$C$2:$C$7525)),"")</f>
        <v/>
      </c>
      <c r="AR32" s="60" t="str">
        <f>IFERROR(IF(IFERROR(VLOOKUP(AS32&amp;LEFT($G$3,2),'[1]檢查、製造商、認證種類、字號'!$P$1:$Q$2,2,FALSE),"")="",VLOOKUP(AS32,'[1]檢查、製造商、認證種類、字號'!$B$2:$E$7525,4,FALSE),VLOOKUP(AS32&amp;LEFT($G$3,2),'[1]檢查、製造商、認證種類、字號'!$P$1:$Q$2,2,FALSE)),"")</f>
        <v/>
      </c>
      <c r="AS32" s="230"/>
      <c r="AT32" s="227"/>
      <c r="AU32" s="41">
        <f t="shared" ref="AU32:AU40" si="25">ROUND(AT32*$AU$5/1000,0)</f>
        <v>0</v>
      </c>
      <c r="AV32" s="48" t="str">
        <f>IFERROR(IF(LOOKUP(1,0/('[1]檢查、製造商、認證種類、字號'!$B$2:$B$7525&amp;'[1]檢查、製造商、認證種類、字號'!$E$2:$E$7525=AS32&amp;AR32),'[1]檢查、製造商、認證種類、字號'!$F$2:$F$7525)=0,"",LOOKUP(1,0/('[1]檢查、製造商、認證種類、字號'!$B$2:$B$7525&amp;'[1]檢查、製造商、認證種類、字號'!$E$2:$E$7525=AS32&amp;AR32),'[1]檢查、製造商、認證種類、字號'!$F$2:$F$7525)),"")</f>
        <v/>
      </c>
      <c r="AW32" s="180" t="str">
        <f>IFERROR(IF(LOOKUP(1,0/('[1]檢查、製造商、認證種類、字號'!$B$2:$B$7525&amp;'[1]檢查、製造商、認證種類、字號'!$E$2:$E$7525=AS32&amp;AR32),'[1]檢查、製造商、認證種類、字號'!$H$2:$H$7525)=0,"",LOOKUP(1,0/('[1]檢查、製造商、認證種類、字號'!$B$2:$B$7525&amp;'[1]檢查、製造商、認證種類、字號'!$E$2:$E$7525=AS32&amp;AR32),'[1]檢查、製造商、認證種類、字號'!$H$2:$H$7525)),"")</f>
        <v/>
      </c>
      <c r="AX32" s="181" t="str">
        <f>IFERROR(IF(LOOKUP(1,0/('[1]檢查、製造商、認證種類、字號'!$B$2:$B$7525&amp;'[1]檢查、製造商、認證種類、字號'!$E$2:$E$7525=AS32&amp;AR32),'[1]檢查、製造商、認證種類、字號'!$I$2:$I$7525)=0,"",LOOKUP(1,0/('[1]檢查、製造商、認證種類、字號'!$B$2:$B$7525&amp;'[1]檢查、製造商、認證種類、字號'!$E$2:$E$7525=AS32&amp;AR32),'[1]檢查、製造商、認證種類、字號'!$I$2:$I$7525)),"")</f>
        <v/>
      </c>
      <c r="AY32" s="182" t="s">
        <v>28</v>
      </c>
      <c r="AZ32" s="183" t="s">
        <v>28</v>
      </c>
      <c r="BA32" s="516"/>
      <c r="BB32" s="514"/>
      <c r="BC32" s="41" t="s">
        <v>119</v>
      </c>
      <c r="BD32" s="180" t="str">
        <f>IFERROR(IF(LOOKUP(1,0/('[1]檢查、製造商、認證種類、字號'!$B$2:$B$7525&amp;'[1]檢查、製造商、認證種類、字號'!$E$2:$E$7525=BF32&amp;BE32),'[1]檢查、製造商、認證種類、字號'!$C$2:$C$7525)=0,"",LOOKUP(1,0/('[1]檢查、製造商、認證種類、字號'!$B$2:$B$7525&amp;'[1]檢查、製造商、認證種類、字號'!$E$2:$E$7525=BF32&amp;BE32),'[1]檢查、製造商、認證種類、字號'!$C$2:$C$7525)),"")</f>
        <v/>
      </c>
      <c r="BE32" s="60" t="str">
        <f>IFERROR(IF(IFERROR(VLOOKUP(BF32&amp;LEFT($G$3,2),'[1]檢查、製造商、認證種類、字號'!$P$1:$Q$2,2,FALSE),"")="",VLOOKUP(BF32,'[1]檢查、製造商、認證種類、字號'!$B$2:$E$7525,4,FALSE),VLOOKUP(BF32&amp;LEFT($G$3,2),'[1]檢查、製造商、認證種類、字號'!$P$1:$Q$2,2,FALSE)),"")</f>
        <v/>
      </c>
      <c r="BF32" s="230"/>
      <c r="BG32" s="227"/>
      <c r="BH32" s="41">
        <f t="shared" ref="BH32:BH40" si="26">ROUND(BG32*$BH$5/1000,0)</f>
        <v>0</v>
      </c>
      <c r="BI32" s="48" t="str">
        <f>IFERROR(IF(LOOKUP(1,0/('[1]檢查、製造商、認證種類、字號'!$B$2:$B$7525&amp;'[1]檢查、製造商、認證種類、字號'!$E$2:$E$7525=BF32&amp;BE32),'[1]檢查、製造商、認證種類、字號'!$F$2:$F$7525)=0,"",LOOKUP(1,0/('[1]檢查、製造商、認證種類、字號'!$B$2:$B$7525&amp;'[1]檢查、製造商、認證種類、字號'!$E$2:$E$7525=BF32&amp;BE32),'[1]檢查、製造商、認證種類、字號'!$F$2:$F$7525)),"")</f>
        <v/>
      </c>
      <c r="BJ32" s="180" t="str">
        <f>IFERROR(IF(LOOKUP(1,0/('[1]檢查、製造商、認證種類、字號'!$B$2:$B$7525&amp;'[1]檢查、製造商、認證種類、字號'!$E$2:$E$7525=BF32&amp;BE32),'[1]檢查、製造商、認證種類、字號'!$H$2:$H$7525)=0,"",LOOKUP(1,0/('[1]檢查、製造商、認證種類、字號'!$B$2:$B$7525&amp;'[1]檢查、製造商、認證種類、字號'!$E$2:$E$7525=BF32&amp;BE32),'[1]檢查、製造商、認證種類、字號'!$H$2:$H$7525)),"")</f>
        <v/>
      </c>
      <c r="BK32" s="181" t="str">
        <f>IFERROR(IF(LOOKUP(1,0/('[1]檢查、製造商、認證種類、字號'!$B$2:$B$7525&amp;'[1]檢查、製造商、認證種類、字號'!$E$2:$E$7525=BF32&amp;BE32),'[1]檢查、製造商、認證種類、字號'!$I$2:$I$7525)=0,"",LOOKUP(1,0/('[1]檢查、製造商、認證種類、字號'!$B$2:$B$7525&amp;'[1]檢查、製造商、認證種類、字號'!$E$2:$E$7525=BF32&amp;BE32),'[1]檢查、製造商、認證種類、字號'!$I$2:$I$7525)),"")</f>
        <v/>
      </c>
      <c r="BL32" s="182" t="s">
        <v>28</v>
      </c>
      <c r="BM32" s="183" t="s">
        <v>28</v>
      </c>
      <c r="BN32" s="516"/>
      <c r="BO32" s="514"/>
      <c r="BP32" s="41" t="s">
        <v>119</v>
      </c>
      <c r="BQ32" s="180" t="str">
        <f>IFERROR(IF(LOOKUP(1,0/('[1]檢查、製造商、認證種類、字號'!$B$2:$B$7525&amp;'[1]檢查、製造商、認證種類、字號'!$E$2:$E$7525=BS32&amp;BR32),'[1]檢查、製造商、認證種類、字號'!$C$2:$C$7525)=0,"",LOOKUP(1,0/('[1]檢查、製造商、認證種類、字號'!$B$2:$B$7525&amp;'[1]檢查、製造商、認證種類、字號'!$E$2:$E$7525=BS32&amp;BR32),'[1]檢查、製造商、認證種類、字號'!$C$2:$C$7525)),"")</f>
        <v/>
      </c>
      <c r="BR32" s="60" t="str">
        <f>IFERROR(IF(IFERROR(VLOOKUP(BS32&amp;LEFT($G$3,2),'[1]檢查、製造商、認證種類、字號'!$P$1:$Q$2,2,FALSE),"")="",VLOOKUP(BS32,'[1]檢查、製造商、認證種類、字號'!$B$2:$E$7525,4,FALSE),VLOOKUP(BS32&amp;LEFT($G$3,2),'[1]檢查、製造商、認證種類、字號'!$P$1:$Q$2,2,FALSE)),"")</f>
        <v/>
      </c>
      <c r="BS32" s="223"/>
      <c r="BT32" s="47"/>
      <c r="BU32" s="41">
        <f t="shared" ref="BU32:BU40" si="27">ROUND(BT32*$BU$5/1000,0)</f>
        <v>0</v>
      </c>
      <c r="BV32" s="48" t="str">
        <f>IFERROR(IF(LOOKUP(1,0/('[1]檢查、製造商、認證種類、字號'!$B$2:$B$7525&amp;'[1]檢查、製造商、認證種類、字號'!$E$2:$E$7525=BS32&amp;BR32),'[1]檢查、製造商、認證種類、字號'!$F$2:$F$7525)=0,"",LOOKUP(1,0/('[1]檢查、製造商、認證種類、字號'!$B$2:$B$7525&amp;'[1]檢查、製造商、認證種類、字號'!$E$2:$E$7525=BS32&amp;BR32),'[1]檢查、製造商、認證種類、字號'!$F$2:$F$7525)),"")</f>
        <v/>
      </c>
      <c r="BW32" s="224"/>
      <c r="BX32" s="41" t="str">
        <f t="shared" si="23"/>
        <v/>
      </c>
      <c r="BY32" s="180" t="str">
        <f>IFERROR(IF(LOOKUP(1,0/('[1]檢查、製造商、認證種類、字號'!$B$2:$B$7525&amp;'[1]檢查、製造商、認證種類、字號'!$E$2:$E$7525=BS32&amp;BR32),'[1]檢查、製造商、認證種類、字號'!$H$2:$H$7525)=0,"",LOOKUP(1,0/('[1]檢查、製造商、認證種類、字號'!$B$2:$B$7525&amp;'[1]檢查、製造商、認證種類、字號'!$E$2:$E$7525=BS32&amp;BR32),'[1]檢查、製造商、認證種類、字號'!$H$2:$H$7525)),"")</f>
        <v/>
      </c>
      <c r="BZ32" s="181" t="str">
        <f>IFERROR(IF(LOOKUP(1,0/('[1]檢查、製造商、認證種類、字號'!$B$2:$B$7525&amp;'[1]檢查、製造商、認證種類、字號'!$E$2:$E$7525=BS32&amp;BR32),'[1]檢查、製造商、認證種類、字號'!$I$2:$I$7525)=0,"",LOOKUP(1,0/('[1]檢查、製造商、認證種類、字號'!$B$2:$B$7525&amp;'[1]檢查、製造商、認證種類、字號'!$E$2:$E$7525=BS32&amp;BR32),'[1]檢查、製造商、認證種類、字號'!$I$2:$I$7525)),"")</f>
        <v/>
      </c>
      <c r="CA32" s="182" t="s">
        <v>28</v>
      </c>
      <c r="CB32" s="183" t="s">
        <v>28</v>
      </c>
      <c r="CC32" s="46" t="s">
        <v>30</v>
      </c>
      <c r="CD32" s="176" t="str">
        <f>IFERROR(IF(LOOKUP(1,0/('[1]檢查、製造商、認證種類、字號'!$B$2:$B$7123&amp;'[1]檢查、製造商、認證種類、字號'!$E$2:$E$7123=CF32&amp;CE32),'[1]檢查、製造商、認證種類、字號'!$C$2:$C$7123)=0,"",LOOKUP(1,0/('[1]檢查、製造商、認證種類、字號'!$B$2:$B$7123&amp;'[1]檢查、製造商、認證種類、字號'!$E$2:$E$7123=CF32&amp;CE32),'[1]檢查、製造商、認證種類、字號'!$C$2:$C$7123)),"")</f>
        <v/>
      </c>
      <c r="CE32" s="176" t="str">
        <f>IFERROR(IF(IFERROR(VLOOKUP(CF32&amp;LEFT($G$3,2),'[1]檢查、製造商、認證種類、字號'!$Q$2:$R$87,2,FALSE),"")="",VLOOKUP(CF32,'[1]檢查、製造商、認證種類、字號'!$B$2:$G$7123,4,FALSE),VLOOKUP(CF32&amp;LEFT($G$3,2),'[1]檢查、製造商、認證種類、字號'!$Q$2:$R$198,2,FALSE)),"")</f>
        <v/>
      </c>
      <c r="CF32" s="176"/>
      <c r="CG32" s="176"/>
      <c r="CH32" s="177" t="str">
        <f>IFERROR(IF(LOOKUP(1,0/('[1]檢查、製造商、認證種類、字號'!$B$2:$B$7123&amp;'[1]檢查、製造商、認證種類、字號'!$E$2:$E$7123=CF32&amp;CE32),'[1]檢查、製造商、認證種類、字號'!$F$2:$F$7123)=0,"",LOOKUP(1,0/('[1]檢查、製造商、認證種類、字號'!$B$2:$B$7123&amp;'[1]檢查、製造商、認證種類、字號'!$E$2:$E$7123=CF32&amp;CE32),'[1]檢查、製造商、認證種類、字號'!$F$2:$F$7123)),"")</f>
        <v/>
      </c>
      <c r="CI32" s="225"/>
      <c r="CJ32" s="179" t="str">
        <f t="shared" si="2"/>
        <v/>
      </c>
      <c r="CK32" s="180" t="str">
        <f>IFERROR(IF(LOOKUP(1,0/('[1]檢查、製造商、認證種類、字號'!$B$2:$B$7123&amp;'[1]檢查、製造商、認證種類、字號'!$E$2:$E$7123=CF32&amp;CE32),'[1]檢查、製造商、認證種類、字號'!$H$2:$H$7123)=0,"",LOOKUP(1,0/('[1]檢查、製造商、認證種類、字號'!$B$2:$B$7123&amp;'[1]檢查、製造商、認證種類、字號'!$E$2:$E$7123=CF32&amp;CE32),'[1]檢查、製造商、認證種類、字號'!$H$2:$H$7123)),"")</f>
        <v/>
      </c>
      <c r="CL32" s="181" t="str">
        <f>IFERROR(IF(LOOKUP(1,0/('[1]檢查、製造商、認證種類、字號'!$B$2:$B$7123&amp;'[1]檢查、製造商、認證種類、字號'!$E$2:$E$7123=CF32&amp;CE32),'[1]檢查、製造商、認證種類、字號'!$I$2:$I$7123)=0,"",LOOKUP(1,0/('[1]檢查、製造商、認證種類、字號'!$B$2:$B$7123&amp;'[1]檢查、製造商、認證種類、字號'!$E$2:$E$7123=CF32&amp;CE32),'[1]檢查、製造商、認證種類、字號'!$I$2:$I$7123)),"")</f>
        <v/>
      </c>
      <c r="CM32" s="182"/>
      <c r="CN32" s="183"/>
    </row>
    <row r="33" spans="1:92" s="32" customFormat="1" ht="25.5" hidden="1" thickBot="1">
      <c r="A33" s="520"/>
      <c r="B33" s="514"/>
      <c r="C33" s="41" t="s">
        <v>119</v>
      </c>
      <c r="D33" s="180" t="str">
        <f>IFERROR(IF(LOOKUP(1,0/('[1]檢查、製造商、認證種類、字號'!$B$2:$B$7525&amp;'[1]檢查、製造商、認證種類、字號'!$E$2:$E$7525=F33&amp;E33),'[1]檢查、製造商、認證種類、字號'!$C$2:$C$7525)=0,"",LOOKUP(1,0/('[1]檢查、製造商、認證種類、字號'!$B$2:$B$7525&amp;'[1]檢查、製造商、認證種類、字號'!$E$2:$E$7525=F33&amp;E33),'[1]檢查、製造商、認證種類、字號'!$C$2:$C$7525)),"")</f>
        <v/>
      </c>
      <c r="E33" s="60" t="str">
        <f>IFERROR(IF(IFERROR(VLOOKUP(F33&amp;LEFT($G$3,2),'[1]檢查、製造商、認證種類、字號'!$P$1:$Q$2,2,FALSE),"")="",VLOOKUP(F33,'[1]檢查、製造商、認證種類、字號'!$B$2:$E$7525,4,FALSE),VLOOKUP(F33&amp;LEFT($G$3,2),'[1]檢查、製造商、認證種類、字號'!$P$1:$Q$2,2,FALSE)),"")</f>
        <v/>
      </c>
      <c r="F33" s="226"/>
      <c r="G33" s="227"/>
      <c r="H33" s="41">
        <f t="shared" si="24"/>
        <v>0</v>
      </c>
      <c r="I33" s="48" t="str">
        <f>IFERROR(IF(LOOKUP(1,0/('[1]檢查、製造商、認證種類、字號'!$B$2:$B$7525&amp;'[1]檢查、製造商、認證種類、字號'!$E$2:$E$7525=F33&amp;E33),'[1]檢查、製造商、認證種類、字號'!$F$2:$F$7525)=0,"",LOOKUP(1,0/('[1]檢查、製造商、認證種類、字號'!$B$2:$B$7525&amp;'[1]檢查、製造商、認證種類、字號'!$E$2:$E$7525=F33&amp;E33),'[1]檢查、製造商、認證種類、字號'!$F$2:$F$7525)),"")</f>
        <v/>
      </c>
      <c r="J33" s="180" t="str">
        <f>IFERROR(IF(LOOKUP(1,0/('[1]檢查、製造商、認證種類、字號'!$B$2:$B$7525&amp;'[1]檢查、製造商、認證種類、字號'!$E$2:$E$7525=F33&amp;E33),'[1]檢查、製造商、認證種類、字號'!$H$2:$H$7525)=0,"",LOOKUP(1,0/('[1]檢查、製造商、認證種類、字號'!$B$2:$B$7525&amp;'[1]檢查、製造商、認證種類、字號'!$E$2:$E$7525=F33&amp;E33),'[1]檢查、製造商、認證種類、字號'!$H$2:$H$7525)),"")</f>
        <v/>
      </c>
      <c r="K33" s="180" t="str">
        <f>IFERROR(IF(LOOKUP(1,0/('[1]檢查、製造商、認證種類、字號'!$B$2:$B$7525&amp;'[1]檢查、製造商、認證種類、字號'!$E$2:$E$7525=F33&amp;E33),'[1]檢查、製造商、認證種類、字號'!$I$2:$I$7525)=0,"",LOOKUP(1,0/('[1]檢查、製造商、認證種類、字號'!$B$2:$B$7525&amp;'[1]檢查、製造商、認證種類、字號'!$E$2:$E$7525=F33&amp;E33),'[1]檢查、製造商、認證種類、字號'!$I$2:$I$7525)),"")</f>
        <v/>
      </c>
      <c r="L33" s="182" t="s">
        <v>28</v>
      </c>
      <c r="M33" s="183" t="s">
        <v>28</v>
      </c>
      <c r="N33" s="520"/>
      <c r="O33" s="514"/>
      <c r="P33" s="41" t="s">
        <v>119</v>
      </c>
      <c r="Q33" s="180" t="str">
        <f>IFERROR(IF(LOOKUP(1,0/('[1]檢查、製造商、認證種類、字號'!$B$2:$B$7525&amp;'[1]檢查、製造商、認證種類、字號'!$E$2:$E$7525=S33&amp;R33),'[1]檢查、製造商、認證種類、字號'!$C$2:$C$7525)=0,"",LOOKUP(1,0/('[1]檢查、製造商、認證種類、字號'!$B$2:$B$7525&amp;'[1]檢查、製造商、認證種類、字號'!$E$2:$E$7525=S33&amp;R33),'[1]檢查、製造商、認證種類、字號'!$C$2:$C$7525)),"")</f>
        <v/>
      </c>
      <c r="R33" s="60" t="str">
        <f>IFERROR(IF(IFERROR(VLOOKUP(S33&amp;LEFT($G$3,2),'[1]檢查、製造商、認證種類、字號'!$P$1:$Q$2,2,FALSE),"")="",VLOOKUP(S33,'[1]檢查、製造商、認證種類、字號'!$B$2:$E$7525,4,FALSE),VLOOKUP(S33&amp;LEFT($G$3,2),'[1]檢查、製造商、認證種類、字號'!$P$1:$Q$2,2,FALSE)),"")</f>
        <v/>
      </c>
      <c r="S33" s="226"/>
      <c r="T33" s="228"/>
      <c r="U33" s="41">
        <f t="shared" si="21"/>
        <v>0</v>
      </c>
      <c r="V33" s="48" t="str">
        <f>IFERROR(IF(LOOKUP(1,0/('[1]檢查、製造商、認證種類、字號'!$B$2:$B$7525&amp;'[1]檢查、製造商、認證種類、字號'!$E$2:$E$7525=S33&amp;R33),'[1]檢查、製造商、認證種類、字號'!$F$2:$F$7525)=0,"",LOOKUP(1,0/('[1]檢查、製造商、認證種類、字號'!$B$2:$B$7525&amp;'[1]檢查、製造商、認證種類、字號'!$E$2:$E$7525=S33&amp;R33),'[1]檢查、製造商、認證種類、字號'!$F$2:$F$7525)),"")</f>
        <v/>
      </c>
      <c r="W33" s="180" t="str">
        <f>IFERROR(IF(LOOKUP(1,0/('[1]檢查、製造商、認證種類、字號'!$B$2:$B$7525&amp;'[1]檢查、製造商、認證種類、字號'!$E$2:$E$7525=S33&amp;R33),'[1]檢查、製造商、認證種類、字號'!$H$2:$H$7525)=0,"",LOOKUP(1,0/('[1]檢查、製造商、認證種類、字號'!$B$2:$B$7525&amp;'[1]檢查、製造商、認證種類、字號'!$E$2:$E$7525=S33&amp;R33),'[1]檢查、製造商、認證種類、字號'!$H$2:$H$7525)),"")</f>
        <v/>
      </c>
      <c r="X33" s="181" t="str">
        <f>IFERROR(IF(LOOKUP(1,0/('[1]檢查、製造商、認證種類、字號'!$B$2:$B$7525&amp;'[1]檢查、製造商、認證種類、字號'!$E$2:$E$7525=S33&amp;R33),'[1]檢查、製造商、認證種類、字號'!$I$2:$I$7525)=0,"",LOOKUP(1,0/('[1]檢查、製造商、認證種類、字號'!$B$2:$B$7525&amp;'[1]檢查、製造商、認證種類、字號'!$E$2:$E$7525=S33&amp;R33),'[1]檢查、製造商、認證種類、字號'!$I$2:$I$7525)),"")</f>
        <v/>
      </c>
      <c r="Y33" s="182" t="s">
        <v>28</v>
      </c>
      <c r="Z33" s="183" t="s">
        <v>28</v>
      </c>
      <c r="AA33" s="520"/>
      <c r="AB33" s="514"/>
      <c r="AC33" s="41" t="s">
        <v>119</v>
      </c>
      <c r="AD33" s="180" t="str">
        <f>IFERROR(IF(LOOKUP(1,0/('[1]檢查、製造商、認證種類、字號'!$B$2:$B$7525&amp;'[1]檢查、製造商、認證種類、字號'!$E$2:$E$7525=AF33&amp;AE33),'[1]檢查、製造商、認證種類、字號'!$C$2:$C$7525)=0,"",LOOKUP(1,0/('[1]檢查、製造商、認證種類、字號'!$B$2:$B$7525&amp;'[1]檢查、製造商、認證種類、字號'!$E$2:$E$7525=AF33&amp;AE33),'[1]檢查、製造商、認證種類、字號'!$C$2:$C$7525)),"")</f>
        <v/>
      </c>
      <c r="AE33" s="60" t="str">
        <f>IFERROR(IF(IFERROR(VLOOKUP(AF33&amp;LEFT($G$3,2),'[1]檢查、製造商、認證種類、字號'!$P$1:$Q$2,2,FALSE),"")="",VLOOKUP(AF33,'[1]檢查、製造商、認證種類、字號'!$B$2:$E$7525,4,FALSE),VLOOKUP(AF33&amp;LEFT($G$3,2),'[1]檢查、製造商、認證種類、字號'!$P$1:$Q$2,2,FALSE)),"")</f>
        <v/>
      </c>
      <c r="AF33" s="227"/>
      <c r="AG33" s="229"/>
      <c r="AH33" s="41">
        <f t="shared" si="22"/>
        <v>0</v>
      </c>
      <c r="AI33" s="48" t="str">
        <f>IFERROR(IF(LOOKUP(1,0/('[1]檢查、製造商、認證種類、字號'!$B$2:$B$7525&amp;'[1]檢查、製造商、認證種類、字號'!$E$2:$E$7525=AF33&amp;AE33),'[1]檢查、製造商、認證種類、字號'!$F$2:$F$7525)=0,"",LOOKUP(1,0/('[1]檢查、製造商、認證種類、字號'!$B$2:$B$7525&amp;'[1]檢查、製造商、認證種類、字號'!$E$2:$E$7525=AF33&amp;AE33),'[1]檢查、製造商、認證種類、字號'!$F$2:$F$7525)),"")</f>
        <v/>
      </c>
      <c r="AJ33" s="180" t="str">
        <f>IFERROR(IF(LOOKUP(1,0/('[1]檢查、製造商、認證種類、字號'!$B$2:$B$7525&amp;'[1]檢查、製造商、認證種類、字號'!$E$2:$E$7525=AF33&amp;AE33),'[1]檢查、製造商、認證種類、字號'!$H$2:$H$7525)=0,"",LOOKUP(1,0/('[1]檢查、製造商、認證種類、字號'!$B$2:$B$7525&amp;'[1]檢查、製造商、認證種類、字號'!$E$2:$E$7525=AF33&amp;AE33),'[1]檢查、製造商、認證種類、字號'!$H$2:$H$7525)),"")</f>
        <v/>
      </c>
      <c r="AK33" s="181" t="str">
        <f>IFERROR(IF(LOOKUP(1,0/('[1]檢查、製造商、認證種類、字號'!$B$2:$B$7525&amp;'[1]檢查、製造商、認證種類、字號'!$E$2:$E$7525=AF33&amp;AE33),'[1]檢查、製造商、認證種類、字號'!$I$2:$I$7525)=0,"",LOOKUP(1,0/('[1]檢查、製造商、認證種類、字號'!$B$2:$B$7525&amp;'[1]檢查、製造商、認證種類、字號'!$E$2:$E$7525=AF33&amp;AE33),'[1]檢查、製造商、認證種類、字號'!$I$2:$I$7525)),"")</f>
        <v/>
      </c>
      <c r="AL33" s="182" t="s">
        <v>28</v>
      </c>
      <c r="AM33" s="183" t="s">
        <v>28</v>
      </c>
      <c r="AN33" s="520"/>
      <c r="AO33" s="514"/>
      <c r="AP33" s="41" t="s">
        <v>119</v>
      </c>
      <c r="AQ33" s="180" t="str">
        <f>IFERROR(IF(LOOKUP(1,0/('[1]檢查、製造商、認證種類、字號'!$B$2:$B$7525&amp;'[1]檢查、製造商、認證種類、字號'!$E$2:$E$7525=AS33&amp;AR33),'[1]檢查、製造商、認證種類、字號'!$C$2:$C$7525)=0,"",LOOKUP(1,0/('[1]檢查、製造商、認證種類、字號'!$B$2:$B$7525&amp;'[1]檢查、製造商、認證種類、字號'!$E$2:$E$7525=AS33&amp;AR33),'[1]檢查、製造商、認證種類、字號'!$C$2:$C$7525)),"")</f>
        <v/>
      </c>
      <c r="AR33" s="60" t="str">
        <f>IFERROR(IF(IFERROR(VLOOKUP(AS33&amp;LEFT($G$3,2),'[1]檢查、製造商、認證種類、字號'!$P$1:$Q$2,2,FALSE),"")="",VLOOKUP(AS33,'[1]檢查、製造商、認證種類、字號'!$B$2:$E$7525,4,FALSE),VLOOKUP(AS33&amp;LEFT($G$3,2),'[1]檢查、製造商、認證種類、字號'!$P$1:$Q$2,2,FALSE)),"")</f>
        <v/>
      </c>
      <c r="AS33" s="230"/>
      <c r="AT33" s="227"/>
      <c r="AU33" s="41">
        <f t="shared" si="25"/>
        <v>0</v>
      </c>
      <c r="AV33" s="48" t="str">
        <f>IFERROR(IF(LOOKUP(1,0/('[1]檢查、製造商、認證種類、字號'!$B$2:$B$7525&amp;'[1]檢查、製造商、認證種類、字號'!$E$2:$E$7525=AS33&amp;AR33),'[1]檢查、製造商、認證種類、字號'!$F$2:$F$7525)=0,"",LOOKUP(1,0/('[1]檢查、製造商、認證種類、字號'!$B$2:$B$7525&amp;'[1]檢查、製造商、認證種類、字號'!$E$2:$E$7525=AS33&amp;AR33),'[1]檢查、製造商、認證種類、字號'!$F$2:$F$7525)),"")</f>
        <v/>
      </c>
      <c r="AW33" s="180" t="str">
        <f>IFERROR(IF(LOOKUP(1,0/('[1]檢查、製造商、認證種類、字號'!$B$2:$B$7525&amp;'[1]檢查、製造商、認證種類、字號'!$E$2:$E$7525=AS33&amp;AR33),'[1]檢查、製造商、認證種類、字號'!$H$2:$H$7525)=0,"",LOOKUP(1,0/('[1]檢查、製造商、認證種類、字號'!$B$2:$B$7525&amp;'[1]檢查、製造商、認證種類、字號'!$E$2:$E$7525=AS33&amp;AR33),'[1]檢查、製造商、認證種類、字號'!$H$2:$H$7525)),"")</f>
        <v/>
      </c>
      <c r="AX33" s="181" t="str">
        <f>IFERROR(IF(LOOKUP(1,0/('[1]檢查、製造商、認證種類、字號'!$B$2:$B$7525&amp;'[1]檢查、製造商、認證種類、字號'!$E$2:$E$7525=AS33&amp;AR33),'[1]檢查、製造商、認證種類、字號'!$I$2:$I$7525)=0,"",LOOKUP(1,0/('[1]檢查、製造商、認證種類、字號'!$B$2:$B$7525&amp;'[1]檢查、製造商、認證種類、字號'!$E$2:$E$7525=AS33&amp;AR33),'[1]檢查、製造商、認證種類、字號'!$I$2:$I$7525)),"")</f>
        <v/>
      </c>
      <c r="AY33" s="182" t="s">
        <v>28</v>
      </c>
      <c r="AZ33" s="183" t="s">
        <v>28</v>
      </c>
      <c r="BA33" s="516"/>
      <c r="BB33" s="514"/>
      <c r="BC33" s="41" t="s">
        <v>119</v>
      </c>
      <c r="BD33" s="180" t="str">
        <f>IFERROR(IF(LOOKUP(1,0/('[1]檢查、製造商、認證種類、字號'!$B$2:$B$7525&amp;'[1]檢查、製造商、認證種類、字號'!$E$2:$E$7525=BF33&amp;BE33),'[1]檢查、製造商、認證種類、字號'!$C$2:$C$7525)=0,"",LOOKUP(1,0/('[1]檢查、製造商、認證種類、字號'!$B$2:$B$7525&amp;'[1]檢查、製造商、認證種類、字號'!$E$2:$E$7525=BF33&amp;BE33),'[1]檢查、製造商、認證種類、字號'!$C$2:$C$7525)),"")</f>
        <v/>
      </c>
      <c r="BE33" s="60" t="str">
        <f>IFERROR(IF(IFERROR(VLOOKUP(BF33&amp;LEFT($G$3,2),'[1]檢查、製造商、認證種類、字號'!$P$1:$Q$2,2,FALSE),"")="",VLOOKUP(BF33,'[1]檢查、製造商、認證種類、字號'!$B$2:$E$7525,4,FALSE),VLOOKUP(BF33&amp;LEFT($G$3,2),'[1]檢查、製造商、認證種類、字號'!$P$1:$Q$2,2,FALSE)),"")</f>
        <v/>
      </c>
      <c r="BF33" s="230"/>
      <c r="BG33" s="227"/>
      <c r="BH33" s="41">
        <f t="shared" si="26"/>
        <v>0</v>
      </c>
      <c r="BI33" s="48" t="str">
        <f>IFERROR(IF(LOOKUP(1,0/('[1]檢查、製造商、認證種類、字號'!$B$2:$B$7525&amp;'[1]檢查、製造商、認證種類、字號'!$E$2:$E$7525=BF33&amp;BE33),'[1]檢查、製造商、認證種類、字號'!$F$2:$F$7525)=0,"",LOOKUP(1,0/('[1]檢查、製造商、認證種類、字號'!$B$2:$B$7525&amp;'[1]檢查、製造商、認證種類、字號'!$E$2:$E$7525=BF33&amp;BE33),'[1]檢查、製造商、認證種類、字號'!$F$2:$F$7525)),"")</f>
        <v/>
      </c>
      <c r="BJ33" s="180" t="str">
        <f>IFERROR(IF(LOOKUP(1,0/('[1]檢查、製造商、認證種類、字號'!$B$2:$B$7525&amp;'[1]檢查、製造商、認證種類、字號'!$E$2:$E$7525=BF33&amp;BE33),'[1]檢查、製造商、認證種類、字號'!$H$2:$H$7525)=0,"",LOOKUP(1,0/('[1]檢查、製造商、認證種類、字號'!$B$2:$B$7525&amp;'[1]檢查、製造商、認證種類、字號'!$E$2:$E$7525=BF33&amp;BE33),'[1]檢查、製造商、認證種類、字號'!$H$2:$H$7525)),"")</f>
        <v/>
      </c>
      <c r="BK33" s="181" t="str">
        <f>IFERROR(IF(LOOKUP(1,0/('[1]檢查、製造商、認證種類、字號'!$B$2:$B$7525&amp;'[1]檢查、製造商、認證種類、字號'!$E$2:$E$7525=BF33&amp;BE33),'[1]檢查、製造商、認證種類、字號'!$I$2:$I$7525)=0,"",LOOKUP(1,0/('[1]檢查、製造商、認證種類、字號'!$B$2:$B$7525&amp;'[1]檢查、製造商、認證種類、字號'!$E$2:$E$7525=BF33&amp;BE33),'[1]檢查、製造商、認證種類、字號'!$I$2:$I$7525)),"")</f>
        <v/>
      </c>
      <c r="BL33" s="182" t="s">
        <v>28</v>
      </c>
      <c r="BM33" s="183" t="s">
        <v>28</v>
      </c>
      <c r="BN33" s="516"/>
      <c r="BO33" s="514"/>
      <c r="BP33" s="41" t="s">
        <v>119</v>
      </c>
      <c r="BQ33" s="180" t="str">
        <f>IFERROR(IF(LOOKUP(1,0/('[1]檢查、製造商、認證種類、字號'!$B$2:$B$7525&amp;'[1]檢查、製造商、認證種類、字號'!$E$2:$E$7525=BS33&amp;BR33),'[1]檢查、製造商、認證種類、字號'!$C$2:$C$7525)=0,"",LOOKUP(1,0/('[1]檢查、製造商、認證種類、字號'!$B$2:$B$7525&amp;'[1]檢查、製造商、認證種類、字號'!$E$2:$E$7525=BS33&amp;BR33),'[1]檢查、製造商、認證種類、字號'!$C$2:$C$7525)),"")</f>
        <v/>
      </c>
      <c r="BR33" s="60" t="str">
        <f>IFERROR(IF(IFERROR(VLOOKUP(BS33&amp;LEFT($G$3,2),'[1]檢查、製造商、認證種類、字號'!$P$1:$Q$2,2,FALSE),"")="",VLOOKUP(BS33,'[1]檢查、製造商、認證種類、字號'!$B$2:$E$7525,4,FALSE),VLOOKUP(BS33&amp;LEFT($G$3,2),'[1]檢查、製造商、認證種類、字號'!$P$1:$Q$2,2,FALSE)),"")</f>
        <v/>
      </c>
      <c r="BS33" s="223"/>
      <c r="BT33" s="47"/>
      <c r="BU33" s="41">
        <f t="shared" si="27"/>
        <v>0</v>
      </c>
      <c r="BV33" s="48" t="str">
        <f>IFERROR(IF(LOOKUP(1,0/('[1]檢查、製造商、認證種類、字號'!$B$2:$B$7525&amp;'[1]檢查、製造商、認證種類、字號'!$E$2:$E$7525=BS33&amp;BR33),'[1]檢查、製造商、認證種類、字號'!$F$2:$F$7525)=0,"",LOOKUP(1,0/('[1]檢查、製造商、認證種類、字號'!$B$2:$B$7525&amp;'[1]檢查、製造商、認證種類、字號'!$E$2:$E$7525=BS33&amp;BR33),'[1]檢查、製造商、認證種類、字號'!$F$2:$F$7525)),"")</f>
        <v/>
      </c>
      <c r="BW33" s="224"/>
      <c r="BX33" s="41" t="str">
        <f t="shared" si="23"/>
        <v/>
      </c>
      <c r="BY33" s="180" t="str">
        <f>IFERROR(IF(LOOKUP(1,0/('[1]檢查、製造商、認證種類、字號'!$B$2:$B$7525&amp;'[1]檢查、製造商、認證種類、字號'!$E$2:$E$7525=BS33&amp;BR33),'[1]檢查、製造商、認證種類、字號'!$H$2:$H$7525)=0,"",LOOKUP(1,0/('[1]檢查、製造商、認證種類、字號'!$B$2:$B$7525&amp;'[1]檢查、製造商、認證種類、字號'!$E$2:$E$7525=BS33&amp;BR33),'[1]檢查、製造商、認證種類、字號'!$H$2:$H$7525)),"")</f>
        <v/>
      </c>
      <c r="BZ33" s="181" t="str">
        <f>IFERROR(IF(LOOKUP(1,0/('[1]檢查、製造商、認證種類、字號'!$B$2:$B$7525&amp;'[1]檢查、製造商、認證種類、字號'!$E$2:$E$7525=BS33&amp;BR33),'[1]檢查、製造商、認證種類、字號'!$I$2:$I$7525)=0,"",LOOKUP(1,0/('[1]檢查、製造商、認證種類、字號'!$B$2:$B$7525&amp;'[1]檢查、製造商、認證種類、字號'!$E$2:$E$7525=BS33&amp;BR33),'[1]檢查、製造商、認證種類、字號'!$I$2:$I$7525)),"")</f>
        <v/>
      </c>
      <c r="CA33" s="182" t="s">
        <v>28</v>
      </c>
      <c r="CB33" s="183" t="s">
        <v>28</v>
      </c>
      <c r="CC33" s="46" t="s">
        <v>30</v>
      </c>
      <c r="CD33" s="176" t="str">
        <f>IFERROR(IF(LOOKUP(1,0/('[1]檢查、製造商、認證種類、字號'!$B$2:$B$7123&amp;'[1]檢查、製造商、認證種類、字號'!$E$2:$E$7123=CF33&amp;CE33),'[1]檢查、製造商、認證種類、字號'!$C$2:$C$7123)=0,"",LOOKUP(1,0/('[1]檢查、製造商、認證種類、字號'!$B$2:$B$7123&amp;'[1]檢查、製造商、認證種類、字號'!$E$2:$E$7123=CF33&amp;CE33),'[1]檢查、製造商、認證種類、字號'!$C$2:$C$7123)),"")</f>
        <v/>
      </c>
      <c r="CE33" s="176" t="str">
        <f>IFERROR(IF(IFERROR(VLOOKUP(CF33&amp;LEFT($G$3,2),'[1]檢查、製造商、認證種類、字號'!$Q$2:$R$87,2,FALSE),"")="",VLOOKUP(CF33,'[1]檢查、製造商、認證種類、字號'!$B$2:$G$7123,4,FALSE),VLOOKUP(CF33&amp;LEFT($G$3,2),'[1]檢查、製造商、認證種類、字號'!$Q$2:$R$198,2,FALSE)),"")</f>
        <v/>
      </c>
      <c r="CF33" s="176"/>
      <c r="CG33" s="176"/>
      <c r="CH33" s="177" t="str">
        <f>IFERROR(IF(LOOKUP(1,0/('[1]檢查、製造商、認證種類、字號'!$B$2:$B$7123&amp;'[1]檢查、製造商、認證種類、字號'!$E$2:$E$7123=CF33&amp;CE33),'[1]檢查、製造商、認證種類、字號'!$F$2:$F$7123)=0,"",LOOKUP(1,0/('[1]檢查、製造商、認證種類、字號'!$B$2:$B$7123&amp;'[1]檢查、製造商、認證種類、字號'!$E$2:$E$7123=CF33&amp;CE33),'[1]檢查、製造商、認證種類、字號'!$F$2:$F$7123)),"")</f>
        <v/>
      </c>
      <c r="CI33" s="225"/>
      <c r="CJ33" s="179" t="str">
        <f t="shared" si="2"/>
        <v/>
      </c>
      <c r="CK33" s="180" t="str">
        <f>IFERROR(IF(LOOKUP(1,0/('[1]檢查、製造商、認證種類、字號'!$B$2:$B$7123&amp;'[1]檢查、製造商、認證種類、字號'!$E$2:$E$7123=CF33&amp;CE33),'[1]檢查、製造商、認證種類、字號'!$H$2:$H$7123)=0,"",LOOKUP(1,0/('[1]檢查、製造商、認證種類、字號'!$B$2:$B$7123&amp;'[1]檢查、製造商、認證種類、字號'!$E$2:$E$7123=CF33&amp;CE33),'[1]檢查、製造商、認證種類、字號'!$H$2:$H$7123)),"")</f>
        <v/>
      </c>
      <c r="CL33" s="181" t="str">
        <f>IFERROR(IF(LOOKUP(1,0/('[1]檢查、製造商、認證種類、字號'!$B$2:$B$7123&amp;'[1]檢查、製造商、認證種類、字號'!$E$2:$E$7123=CF33&amp;CE33),'[1]檢查、製造商、認證種類、字號'!$I$2:$I$7123)=0,"",LOOKUP(1,0/('[1]檢查、製造商、認證種類、字號'!$B$2:$B$7123&amp;'[1]檢查、製造商、認證種類、字號'!$E$2:$E$7123=CF33&amp;CE33),'[1]檢查、製造商、認證種類、字號'!$I$2:$I$7123)),"")</f>
        <v/>
      </c>
      <c r="CM33" s="182"/>
      <c r="CN33" s="183"/>
    </row>
    <row r="34" spans="1:92" s="32" customFormat="1" ht="25.5" hidden="1" thickBot="1">
      <c r="A34" s="520"/>
      <c r="B34" s="514"/>
      <c r="C34" s="41" t="s">
        <v>119</v>
      </c>
      <c r="D34" s="180" t="str">
        <f>IFERROR(IF(LOOKUP(1,0/('[1]檢查、製造商、認證種類、字號'!$B$2:$B$7525&amp;'[1]檢查、製造商、認證種類、字號'!$E$2:$E$7525=F34&amp;E34),'[1]檢查、製造商、認證種類、字號'!$C$2:$C$7525)=0,"",LOOKUP(1,0/('[1]檢查、製造商、認證種類、字號'!$B$2:$B$7525&amp;'[1]檢查、製造商、認證種類、字號'!$E$2:$E$7525=F34&amp;E34),'[1]檢查、製造商、認證種類、字號'!$C$2:$C$7525)),"")</f>
        <v/>
      </c>
      <c r="E34" s="60" t="str">
        <f>IFERROR(IF(IFERROR(VLOOKUP(F34&amp;LEFT($G$3,2),'[1]檢查、製造商、認證種類、字號'!$P$1:$Q$2,2,FALSE),"")="",VLOOKUP(F34,'[1]檢查、製造商、認證種類、字號'!$B$2:$E$7525,4,FALSE),VLOOKUP(F34&amp;LEFT($G$3,2),'[1]檢查、製造商、認證種類、字號'!$P$1:$Q$2,2,FALSE)),"")</f>
        <v/>
      </c>
      <c r="F34" s="226"/>
      <c r="G34" s="227"/>
      <c r="H34" s="41">
        <f t="shared" si="24"/>
        <v>0</v>
      </c>
      <c r="I34" s="48" t="str">
        <f>IFERROR(IF(LOOKUP(1,0/('[1]檢查、製造商、認證種類、字號'!$B$2:$B$7525&amp;'[1]檢查、製造商、認證種類、字號'!$E$2:$E$7525=F34&amp;E34),'[1]檢查、製造商、認證種類、字號'!$F$2:$F$7525)=0,"",LOOKUP(1,0/('[1]檢查、製造商、認證種類、字號'!$B$2:$B$7525&amp;'[1]檢查、製造商、認證種類、字號'!$E$2:$E$7525=F34&amp;E34),'[1]檢查、製造商、認證種類、字號'!$F$2:$F$7525)),"")</f>
        <v/>
      </c>
      <c r="J34" s="180" t="str">
        <f>IFERROR(IF(LOOKUP(1,0/('[1]檢查、製造商、認證種類、字號'!$B$2:$B$7525&amp;'[1]檢查、製造商、認證種類、字號'!$E$2:$E$7525=F34&amp;E34),'[1]檢查、製造商、認證種類、字號'!$H$2:$H$7525)=0,"",LOOKUP(1,0/('[1]檢查、製造商、認證種類、字號'!$B$2:$B$7525&amp;'[1]檢查、製造商、認證種類、字號'!$E$2:$E$7525=F34&amp;E34),'[1]檢查、製造商、認證種類、字號'!$H$2:$H$7525)),"")</f>
        <v/>
      </c>
      <c r="K34" s="180" t="str">
        <f>IFERROR(IF(LOOKUP(1,0/('[1]檢查、製造商、認證種類、字號'!$B$2:$B$7525&amp;'[1]檢查、製造商、認證種類、字號'!$E$2:$E$7525=F34&amp;E34),'[1]檢查、製造商、認證種類、字號'!$I$2:$I$7525)=0,"",LOOKUP(1,0/('[1]檢查、製造商、認證種類、字號'!$B$2:$B$7525&amp;'[1]檢查、製造商、認證種類、字號'!$E$2:$E$7525=F34&amp;E34),'[1]檢查、製造商、認證種類、字號'!$I$2:$I$7525)),"")</f>
        <v/>
      </c>
      <c r="L34" s="182" t="s">
        <v>28</v>
      </c>
      <c r="M34" s="183" t="s">
        <v>28</v>
      </c>
      <c r="N34" s="520"/>
      <c r="O34" s="514"/>
      <c r="P34" s="41" t="s">
        <v>119</v>
      </c>
      <c r="Q34" s="180" t="str">
        <f>IFERROR(IF(LOOKUP(1,0/('[1]檢查、製造商、認證種類、字號'!$B$2:$B$7525&amp;'[1]檢查、製造商、認證種類、字號'!$E$2:$E$7525=S34&amp;R34),'[1]檢查、製造商、認證種類、字號'!$C$2:$C$7525)=0,"",LOOKUP(1,0/('[1]檢查、製造商、認證種類、字號'!$B$2:$B$7525&amp;'[1]檢查、製造商、認證種類、字號'!$E$2:$E$7525=S34&amp;R34),'[1]檢查、製造商、認證種類、字號'!$C$2:$C$7525)),"")</f>
        <v/>
      </c>
      <c r="R34" s="60" t="str">
        <f>IFERROR(IF(IFERROR(VLOOKUP(S34&amp;LEFT($G$3,2),'[1]檢查、製造商、認證種類、字號'!$P$1:$Q$2,2,FALSE),"")="",VLOOKUP(S34,'[1]檢查、製造商、認證種類、字號'!$B$2:$E$7525,4,FALSE),VLOOKUP(S34&amp;LEFT($G$3,2),'[1]檢查、製造商、認證種類、字號'!$P$1:$Q$2,2,FALSE)),"")</f>
        <v/>
      </c>
      <c r="S34" s="226"/>
      <c r="T34" s="231"/>
      <c r="U34" s="41">
        <f t="shared" si="21"/>
        <v>0</v>
      </c>
      <c r="V34" s="48" t="str">
        <f>IFERROR(IF(LOOKUP(1,0/('[1]檢查、製造商、認證種類、字號'!$B$2:$B$7525&amp;'[1]檢查、製造商、認證種類、字號'!$E$2:$E$7525=S34&amp;R34),'[1]檢查、製造商、認證種類、字號'!$F$2:$F$7525)=0,"",LOOKUP(1,0/('[1]檢查、製造商、認證種類、字號'!$B$2:$B$7525&amp;'[1]檢查、製造商、認證種類、字號'!$E$2:$E$7525=S34&amp;R34),'[1]檢查、製造商、認證種類、字號'!$F$2:$F$7525)),"")</f>
        <v/>
      </c>
      <c r="W34" s="180" t="str">
        <f>IFERROR(IF(LOOKUP(1,0/('[1]檢查、製造商、認證種類、字號'!$B$2:$B$7525&amp;'[1]檢查、製造商、認證種類、字號'!$E$2:$E$7525=S34&amp;R34),'[1]檢查、製造商、認證種類、字號'!$H$2:$H$7525)=0,"",LOOKUP(1,0/('[1]檢查、製造商、認證種類、字號'!$B$2:$B$7525&amp;'[1]檢查、製造商、認證種類、字號'!$E$2:$E$7525=S34&amp;R34),'[1]檢查、製造商、認證種類、字號'!$H$2:$H$7525)),"")</f>
        <v/>
      </c>
      <c r="X34" s="181" t="str">
        <f>IFERROR(IF(LOOKUP(1,0/('[1]檢查、製造商、認證種類、字號'!$B$2:$B$7525&amp;'[1]檢查、製造商、認證種類、字號'!$E$2:$E$7525=S34&amp;R34),'[1]檢查、製造商、認證種類、字號'!$I$2:$I$7525)=0,"",LOOKUP(1,0/('[1]檢查、製造商、認證種類、字號'!$B$2:$B$7525&amp;'[1]檢查、製造商、認證種類、字號'!$E$2:$E$7525=S34&amp;R34),'[1]檢查、製造商、認證種類、字號'!$I$2:$I$7525)),"")</f>
        <v/>
      </c>
      <c r="Y34" s="182" t="s">
        <v>28</v>
      </c>
      <c r="Z34" s="183" t="s">
        <v>28</v>
      </c>
      <c r="AA34" s="520"/>
      <c r="AB34" s="514"/>
      <c r="AC34" s="41" t="s">
        <v>119</v>
      </c>
      <c r="AD34" s="180" t="str">
        <f>IFERROR(IF(LOOKUP(1,0/('[1]檢查、製造商、認證種類、字號'!$B$2:$B$7525&amp;'[1]檢查、製造商、認證種類、字號'!$E$2:$E$7525=AF34&amp;AE34),'[1]檢查、製造商、認證種類、字號'!$C$2:$C$7525)=0,"",LOOKUP(1,0/('[1]檢查、製造商、認證種類、字號'!$B$2:$B$7525&amp;'[1]檢查、製造商、認證種類、字號'!$E$2:$E$7525=AF34&amp;AE34),'[1]檢查、製造商、認證種類、字號'!$C$2:$C$7525)),"")</f>
        <v/>
      </c>
      <c r="AE34" s="60" t="str">
        <f>IFERROR(IF(IFERROR(VLOOKUP(AF34&amp;LEFT($G$3,2),'[1]檢查、製造商、認證種類、字號'!$P$1:$Q$2,2,FALSE),"")="",VLOOKUP(AF34,'[1]檢查、製造商、認證種類、字號'!$B$2:$E$7525,4,FALSE),VLOOKUP(AF34&amp;LEFT($G$3,2),'[1]檢查、製造商、認證種類、字號'!$P$1:$Q$2,2,FALSE)),"")</f>
        <v/>
      </c>
      <c r="AF34" s="227"/>
      <c r="AG34" s="229"/>
      <c r="AH34" s="41">
        <f t="shared" si="22"/>
        <v>0</v>
      </c>
      <c r="AI34" s="48" t="str">
        <f>IFERROR(IF(LOOKUP(1,0/('[1]檢查、製造商、認證種類、字號'!$B$2:$B$7525&amp;'[1]檢查、製造商、認證種類、字號'!$E$2:$E$7525=AF34&amp;AE34),'[1]檢查、製造商、認證種類、字號'!$F$2:$F$7525)=0,"",LOOKUP(1,0/('[1]檢查、製造商、認證種類、字號'!$B$2:$B$7525&amp;'[1]檢查、製造商、認證種類、字號'!$E$2:$E$7525=AF34&amp;AE34),'[1]檢查、製造商、認證種類、字號'!$F$2:$F$7525)),"")</f>
        <v/>
      </c>
      <c r="AJ34" s="180" t="str">
        <f>IFERROR(IF(LOOKUP(1,0/('[1]檢查、製造商、認證種類、字號'!$B$2:$B$7525&amp;'[1]檢查、製造商、認證種類、字號'!$E$2:$E$7525=AF34&amp;AE34),'[1]檢查、製造商、認證種類、字號'!$H$2:$H$7525)=0,"",LOOKUP(1,0/('[1]檢查、製造商、認證種類、字號'!$B$2:$B$7525&amp;'[1]檢查、製造商、認證種類、字號'!$E$2:$E$7525=AF34&amp;AE34),'[1]檢查、製造商、認證種類、字號'!$H$2:$H$7525)),"")</f>
        <v/>
      </c>
      <c r="AK34" s="181" t="str">
        <f>IFERROR(IF(LOOKUP(1,0/('[1]檢查、製造商、認證種類、字號'!$B$2:$B$7525&amp;'[1]檢查、製造商、認證種類、字號'!$E$2:$E$7525=AF34&amp;AE34),'[1]檢查、製造商、認證種類、字號'!$I$2:$I$7525)=0,"",LOOKUP(1,0/('[1]檢查、製造商、認證種類、字號'!$B$2:$B$7525&amp;'[1]檢查、製造商、認證種類、字號'!$E$2:$E$7525=AF34&amp;AE34),'[1]檢查、製造商、認證種類、字號'!$I$2:$I$7525)),"")</f>
        <v/>
      </c>
      <c r="AL34" s="182" t="s">
        <v>28</v>
      </c>
      <c r="AM34" s="183" t="s">
        <v>28</v>
      </c>
      <c r="AN34" s="520"/>
      <c r="AO34" s="514"/>
      <c r="AP34" s="41" t="s">
        <v>119</v>
      </c>
      <c r="AQ34" s="180" t="str">
        <f>IFERROR(IF(LOOKUP(1,0/('[1]檢查、製造商、認證種類、字號'!$B$2:$B$7525&amp;'[1]檢查、製造商、認證種類、字號'!$E$2:$E$7525=AS34&amp;AR34),'[1]檢查、製造商、認證種類、字號'!$C$2:$C$7525)=0,"",LOOKUP(1,0/('[1]檢查、製造商、認證種類、字號'!$B$2:$B$7525&amp;'[1]檢查、製造商、認證種類、字號'!$E$2:$E$7525=AS34&amp;AR34),'[1]檢查、製造商、認證種類、字號'!$C$2:$C$7525)),"")</f>
        <v/>
      </c>
      <c r="AR34" s="60" t="str">
        <f>IFERROR(IF(IFERROR(VLOOKUP(AS34&amp;LEFT($G$3,2),'[1]檢查、製造商、認證種類、字號'!$P$1:$Q$2,2,FALSE),"")="",VLOOKUP(AS34,'[1]檢查、製造商、認證種類、字號'!$B$2:$E$7525,4,FALSE),VLOOKUP(AS34&amp;LEFT($G$3,2),'[1]檢查、製造商、認證種類、字號'!$P$1:$Q$2,2,FALSE)),"")</f>
        <v/>
      </c>
      <c r="AS34" s="230"/>
      <c r="AT34" s="227"/>
      <c r="AU34" s="41">
        <f t="shared" si="25"/>
        <v>0</v>
      </c>
      <c r="AV34" s="48" t="str">
        <f>IFERROR(IF(LOOKUP(1,0/('[1]檢查、製造商、認證種類、字號'!$B$2:$B$7525&amp;'[1]檢查、製造商、認證種類、字號'!$E$2:$E$7525=AS34&amp;AR34),'[1]檢查、製造商、認證種類、字號'!$F$2:$F$7525)=0,"",LOOKUP(1,0/('[1]檢查、製造商、認證種類、字號'!$B$2:$B$7525&amp;'[1]檢查、製造商、認證種類、字號'!$E$2:$E$7525=AS34&amp;AR34),'[1]檢查、製造商、認證種類、字號'!$F$2:$F$7525)),"")</f>
        <v/>
      </c>
      <c r="AW34" s="180" t="str">
        <f>IFERROR(IF(LOOKUP(1,0/('[1]檢查、製造商、認證種類、字號'!$B$2:$B$7525&amp;'[1]檢查、製造商、認證種類、字號'!$E$2:$E$7525=AS34&amp;AR34),'[1]檢查、製造商、認證種類、字號'!$H$2:$H$7525)=0,"",LOOKUP(1,0/('[1]檢查、製造商、認證種類、字號'!$B$2:$B$7525&amp;'[1]檢查、製造商、認證種類、字號'!$E$2:$E$7525=AS34&amp;AR34),'[1]檢查、製造商、認證種類、字號'!$H$2:$H$7525)),"")</f>
        <v/>
      </c>
      <c r="AX34" s="181" t="str">
        <f>IFERROR(IF(LOOKUP(1,0/('[1]檢查、製造商、認證種類、字號'!$B$2:$B$7525&amp;'[1]檢查、製造商、認證種類、字號'!$E$2:$E$7525=AS34&amp;AR34),'[1]檢查、製造商、認證種類、字號'!$I$2:$I$7525)=0,"",LOOKUP(1,0/('[1]檢查、製造商、認證種類、字號'!$B$2:$B$7525&amp;'[1]檢查、製造商、認證種類、字號'!$E$2:$E$7525=AS34&amp;AR34),'[1]檢查、製造商、認證種類、字號'!$I$2:$I$7525)),"")</f>
        <v/>
      </c>
      <c r="AY34" s="182" t="s">
        <v>28</v>
      </c>
      <c r="AZ34" s="183" t="s">
        <v>28</v>
      </c>
      <c r="BA34" s="516"/>
      <c r="BB34" s="514"/>
      <c r="BC34" s="41" t="s">
        <v>119</v>
      </c>
      <c r="BD34" s="180" t="str">
        <f>IFERROR(IF(LOOKUP(1,0/('[1]檢查、製造商、認證種類、字號'!$B$2:$B$7525&amp;'[1]檢查、製造商、認證種類、字號'!$E$2:$E$7525=BF34&amp;BE34),'[1]檢查、製造商、認證種類、字號'!$C$2:$C$7525)=0,"",LOOKUP(1,0/('[1]檢查、製造商、認證種類、字號'!$B$2:$B$7525&amp;'[1]檢查、製造商、認證種類、字號'!$E$2:$E$7525=BF34&amp;BE34),'[1]檢查、製造商、認證種類、字號'!$C$2:$C$7525)),"")</f>
        <v/>
      </c>
      <c r="BE34" s="60" t="str">
        <f>IFERROR(IF(IFERROR(VLOOKUP(BF34&amp;LEFT($G$3,2),'[1]檢查、製造商、認證種類、字號'!$P$1:$Q$2,2,FALSE),"")="",VLOOKUP(BF34,'[1]檢查、製造商、認證種類、字號'!$B$2:$E$7525,4,FALSE),VLOOKUP(BF34&amp;LEFT($G$3,2),'[1]檢查、製造商、認證種類、字號'!$P$1:$Q$2,2,FALSE)),"")</f>
        <v/>
      </c>
      <c r="BF34" s="232"/>
      <c r="BG34" s="227"/>
      <c r="BH34" s="41">
        <f t="shared" si="26"/>
        <v>0</v>
      </c>
      <c r="BI34" s="48" t="str">
        <f>IFERROR(IF(LOOKUP(1,0/('[1]檢查、製造商、認證種類、字號'!$B$2:$B$7525&amp;'[1]檢查、製造商、認證種類、字號'!$E$2:$E$7525=BF34&amp;BE34),'[1]檢查、製造商、認證種類、字號'!$F$2:$F$7525)=0,"",LOOKUP(1,0/('[1]檢查、製造商、認證種類、字號'!$B$2:$B$7525&amp;'[1]檢查、製造商、認證種類、字號'!$E$2:$E$7525=BF34&amp;BE34),'[1]檢查、製造商、認證種類、字號'!$F$2:$F$7525)),"")</f>
        <v/>
      </c>
      <c r="BJ34" s="180" t="str">
        <f>IFERROR(IF(LOOKUP(1,0/('[1]檢查、製造商、認證種類、字號'!$B$2:$B$7525&amp;'[1]檢查、製造商、認證種類、字號'!$E$2:$E$7525=BF34&amp;BE34),'[1]檢查、製造商、認證種類、字號'!$H$2:$H$7525)=0,"",LOOKUP(1,0/('[1]檢查、製造商、認證種類、字號'!$B$2:$B$7525&amp;'[1]檢查、製造商、認證種類、字號'!$E$2:$E$7525=BF34&amp;BE34),'[1]檢查、製造商、認證種類、字號'!$H$2:$H$7525)),"")</f>
        <v/>
      </c>
      <c r="BK34" s="181" t="str">
        <f>IFERROR(IF(LOOKUP(1,0/('[1]檢查、製造商、認證種類、字號'!$B$2:$B$7525&amp;'[1]檢查、製造商、認證種類、字號'!$E$2:$E$7525=BF34&amp;BE34),'[1]檢查、製造商、認證種類、字號'!$I$2:$I$7525)=0,"",LOOKUP(1,0/('[1]檢查、製造商、認證種類、字號'!$B$2:$B$7525&amp;'[1]檢查、製造商、認證種類、字號'!$E$2:$E$7525=BF34&amp;BE34),'[1]檢查、製造商、認證種類、字號'!$I$2:$I$7525)),"")</f>
        <v/>
      </c>
      <c r="BL34" s="182" t="s">
        <v>28</v>
      </c>
      <c r="BM34" s="183" t="s">
        <v>28</v>
      </c>
      <c r="BN34" s="516"/>
      <c r="BO34" s="514"/>
      <c r="BP34" s="41" t="s">
        <v>119</v>
      </c>
      <c r="BQ34" s="180" t="str">
        <f>IFERROR(IF(LOOKUP(1,0/('[1]檢查、製造商、認證種類、字號'!$B$2:$B$7525&amp;'[1]檢查、製造商、認證種類、字號'!$E$2:$E$7525=BS34&amp;BR34),'[1]檢查、製造商、認證種類、字號'!$C$2:$C$7525)=0,"",LOOKUP(1,0/('[1]檢查、製造商、認證種類、字號'!$B$2:$B$7525&amp;'[1]檢查、製造商、認證種類、字號'!$E$2:$E$7525=BS34&amp;BR34),'[1]檢查、製造商、認證種類、字號'!$C$2:$C$7525)),"")</f>
        <v/>
      </c>
      <c r="BR34" s="60" t="str">
        <f>IFERROR(IF(IFERROR(VLOOKUP(BS34&amp;LEFT($G$3,2),'[1]檢查、製造商、認證種類、字號'!$P$1:$Q$2,2,FALSE),"")="",VLOOKUP(BS34,'[1]檢查、製造商、認證種類、字號'!$B$2:$E$7525,4,FALSE),VLOOKUP(BS34&amp;LEFT($G$3,2),'[1]檢查、製造商、認證種類、字號'!$P$1:$Q$2,2,FALSE)),"")</f>
        <v/>
      </c>
      <c r="BS34" s="233"/>
      <c r="BT34" s="41"/>
      <c r="BU34" s="41">
        <f t="shared" si="27"/>
        <v>0</v>
      </c>
      <c r="BV34" s="48" t="str">
        <f>IFERROR(IF(LOOKUP(1,0/('[1]檢查、製造商、認證種類、字號'!$B$2:$B$7525&amp;'[1]檢查、製造商、認證種類、字號'!$E$2:$E$7525=BS34&amp;BR34),'[1]檢查、製造商、認證種類、字號'!$F$2:$F$7525)=0,"",LOOKUP(1,0/('[1]檢查、製造商、認證種類、字號'!$B$2:$B$7525&amp;'[1]檢查、製造商、認證種類、字號'!$E$2:$E$7525=BS34&amp;BR34),'[1]檢查、製造商、認證種類、字號'!$F$2:$F$7525)),"")</f>
        <v/>
      </c>
      <c r="BW34" s="224"/>
      <c r="BX34" s="41" t="str">
        <f t="shared" si="23"/>
        <v/>
      </c>
      <c r="BY34" s="180" t="str">
        <f>IFERROR(IF(LOOKUP(1,0/('[1]檢查、製造商、認證種類、字號'!$B$2:$B$7525&amp;'[1]檢查、製造商、認證種類、字號'!$E$2:$E$7525=BS34&amp;BR34),'[1]檢查、製造商、認證種類、字號'!$H$2:$H$7525)=0,"",LOOKUP(1,0/('[1]檢查、製造商、認證種類、字號'!$B$2:$B$7525&amp;'[1]檢查、製造商、認證種類、字號'!$E$2:$E$7525=BS34&amp;BR34),'[1]檢查、製造商、認證種類、字號'!$H$2:$H$7525)),"")</f>
        <v/>
      </c>
      <c r="BZ34" s="181" t="str">
        <f>IFERROR(IF(LOOKUP(1,0/('[1]檢查、製造商、認證種類、字號'!$B$2:$B$7525&amp;'[1]檢查、製造商、認證種類、字號'!$E$2:$E$7525=BS34&amp;BR34),'[1]檢查、製造商、認證種類、字號'!$I$2:$I$7525)=0,"",LOOKUP(1,0/('[1]檢查、製造商、認證種類、字號'!$B$2:$B$7525&amp;'[1]檢查、製造商、認證種類、字號'!$E$2:$E$7525=BS34&amp;BR34),'[1]檢查、製造商、認證種類、字號'!$I$2:$I$7525)),"")</f>
        <v/>
      </c>
      <c r="CA34" s="182" t="s">
        <v>28</v>
      </c>
      <c r="CB34" s="183" t="s">
        <v>28</v>
      </c>
      <c r="CC34" s="234" t="s">
        <v>30</v>
      </c>
      <c r="CD34" s="176" t="str">
        <f>IFERROR(IF(LOOKUP(1,0/('[1]檢查、製造商、認證種類、字號'!$B$2:$B$7123&amp;'[1]檢查、製造商、認證種類、字號'!$E$2:$E$7123=CF34&amp;CE34),'[1]檢查、製造商、認證種類、字號'!$C$2:$C$7123)=0,"",LOOKUP(1,0/('[1]檢查、製造商、認證種類、字號'!$B$2:$B$7123&amp;'[1]檢查、製造商、認證種類、字號'!$E$2:$E$7123=CF34&amp;CE34),'[1]檢查、製造商、認證種類、字號'!$C$2:$C$7123)),"")</f>
        <v/>
      </c>
      <c r="CE34" s="176" t="str">
        <f>IFERROR(IF(IFERROR(VLOOKUP(CF34&amp;LEFT($G$3,2),'[1]檢查、製造商、認證種類、字號'!$Q$2:$R$87,2,FALSE),"")="",VLOOKUP(CF34,'[1]檢查、製造商、認證種類、字號'!$B$2:$G$7123,4,FALSE),VLOOKUP(CF34&amp;LEFT($G$3,2),'[1]檢查、製造商、認證種類、字號'!$Q$2:$R$198,2,FALSE)),"")</f>
        <v/>
      </c>
      <c r="CF34" s="176"/>
      <c r="CG34" s="176"/>
      <c r="CH34" s="177" t="str">
        <f>IFERROR(IF(LOOKUP(1,0/('[1]檢查、製造商、認證種類、字號'!$B$2:$B$7123&amp;'[1]檢查、製造商、認證種類、字號'!$E$2:$E$7123=CF34&amp;CE34),'[1]檢查、製造商、認證種類、字號'!$F$2:$F$7123)=0,"",LOOKUP(1,0/('[1]檢查、製造商、認證種類、字號'!$B$2:$B$7123&amp;'[1]檢查、製造商、認證種類、字號'!$E$2:$E$7123=CF34&amp;CE34),'[1]檢查、製造商、認證種類、字號'!$F$2:$F$7123)),"")</f>
        <v/>
      </c>
      <c r="CI34" s="235"/>
      <c r="CJ34" s="179" t="str">
        <f t="shared" si="2"/>
        <v/>
      </c>
      <c r="CK34" s="180" t="str">
        <f>IFERROR(IF(LOOKUP(1,0/('[1]檢查、製造商、認證種類、字號'!$B$2:$B$7123&amp;'[1]檢查、製造商、認證種類、字號'!$E$2:$E$7123=CF34&amp;CE34),'[1]檢查、製造商、認證種類、字號'!$H$2:$H$7123)=0,"",LOOKUP(1,0/('[1]檢查、製造商、認證種類、字號'!$B$2:$B$7123&amp;'[1]檢查、製造商、認證種類、字號'!$E$2:$E$7123=CF34&amp;CE34),'[1]檢查、製造商、認證種類、字號'!$H$2:$H$7123)),"")</f>
        <v/>
      </c>
      <c r="CL34" s="181" t="str">
        <f>IFERROR(IF(LOOKUP(1,0/('[1]檢查、製造商、認證種類、字號'!$B$2:$B$7123&amp;'[1]檢查、製造商、認證種類、字號'!$E$2:$E$7123=CF34&amp;CE34),'[1]檢查、製造商、認證種類、字號'!$I$2:$I$7123)=0,"",LOOKUP(1,0/('[1]檢查、製造商、認證種類、字號'!$B$2:$B$7123&amp;'[1]檢查、製造商、認證種類、字號'!$E$2:$E$7123=CF34&amp;CE34),'[1]檢查、製造商、認證種類、字號'!$I$2:$I$7123)),"")</f>
        <v/>
      </c>
      <c r="CM34" s="182"/>
      <c r="CN34" s="183"/>
    </row>
    <row r="35" spans="1:92" s="32" customFormat="1" ht="25.5" hidden="1" thickBot="1">
      <c r="A35" s="520"/>
      <c r="B35" s="514"/>
      <c r="C35" s="41" t="s">
        <v>119</v>
      </c>
      <c r="D35" s="180" t="str">
        <f>IFERROR(IF(LOOKUP(1,0/('[1]檢查、製造商、認證種類、字號'!$B$2:$B$7525&amp;'[1]檢查、製造商、認證種類、字號'!$E$2:$E$7525=F35&amp;E35),'[1]檢查、製造商、認證種類、字號'!$C$2:$C$7525)=0,"",LOOKUP(1,0/('[1]檢查、製造商、認證種類、字號'!$B$2:$B$7525&amp;'[1]檢查、製造商、認證種類、字號'!$E$2:$E$7525=F35&amp;E35),'[1]檢查、製造商、認證種類、字號'!$C$2:$C$7525)),"")</f>
        <v/>
      </c>
      <c r="E35" s="60" t="str">
        <f>IFERROR(IF(IFERROR(VLOOKUP(F35&amp;LEFT($G$3,2),'[1]檢查、製造商、認證種類、字號'!$P$1:$Q$2,2,FALSE),"")="",VLOOKUP(F35,'[1]檢查、製造商、認證種類、字號'!$B$2:$E$7525,4,FALSE),VLOOKUP(F35&amp;LEFT($G$3,2),'[1]檢查、製造商、認證種類、字號'!$P$1:$Q$2,2,FALSE)),"")</f>
        <v/>
      </c>
      <c r="F35" s="226"/>
      <c r="G35" s="40"/>
      <c r="H35" s="41">
        <f t="shared" si="24"/>
        <v>0</v>
      </c>
      <c r="I35" s="48" t="str">
        <f>IFERROR(IF(LOOKUP(1,0/('[1]檢查、製造商、認證種類、字號'!$B$2:$B$7525&amp;'[1]檢查、製造商、認證種類、字號'!$E$2:$E$7525=F35&amp;E35),'[1]檢查、製造商、認證種類、字號'!$F$2:$F$7525)=0,"",LOOKUP(1,0/('[1]檢查、製造商、認證種類、字號'!$B$2:$B$7525&amp;'[1]檢查、製造商、認證種類、字號'!$E$2:$E$7525=F35&amp;E35),'[1]檢查、製造商、認證種類、字號'!$F$2:$F$7525)),"")</f>
        <v/>
      </c>
      <c r="J35" s="180" t="str">
        <f>IFERROR(IF(LOOKUP(1,0/('[1]檢查、製造商、認證種類、字號'!$B$2:$B$7525&amp;'[1]檢查、製造商、認證種類、字號'!$E$2:$E$7525=F35&amp;E35),'[1]檢查、製造商、認證種類、字號'!$H$2:$H$7525)=0,"",LOOKUP(1,0/('[1]檢查、製造商、認證種類、字號'!$B$2:$B$7525&amp;'[1]檢查、製造商、認證種類、字號'!$E$2:$E$7525=F35&amp;E35),'[1]檢查、製造商、認證種類、字號'!$H$2:$H$7525)),"")</f>
        <v/>
      </c>
      <c r="K35" s="180" t="str">
        <f>IFERROR(IF(LOOKUP(1,0/('[1]檢查、製造商、認證種類、字號'!$B$2:$B$7525&amp;'[1]檢查、製造商、認證種類、字號'!$E$2:$E$7525=F35&amp;E35),'[1]檢查、製造商、認證種類、字號'!$I$2:$I$7525)=0,"",LOOKUP(1,0/('[1]檢查、製造商、認證種類、字號'!$B$2:$B$7525&amp;'[1]檢查、製造商、認證種類、字號'!$E$2:$E$7525=F35&amp;E35),'[1]檢查、製造商、認證種類、字號'!$I$2:$I$7525)),"")</f>
        <v/>
      </c>
      <c r="L35" s="182" t="s">
        <v>28</v>
      </c>
      <c r="M35" s="183" t="s">
        <v>28</v>
      </c>
      <c r="N35" s="520"/>
      <c r="O35" s="514"/>
      <c r="P35" s="41" t="s">
        <v>119</v>
      </c>
      <c r="Q35" s="180" t="str">
        <f>IFERROR(IF(LOOKUP(1,0/('[1]檢查、製造商、認證種類、字號'!$B$2:$B$7525&amp;'[1]檢查、製造商、認證種類、字號'!$E$2:$E$7525=S35&amp;R35),'[1]檢查、製造商、認證種類、字號'!$C$2:$C$7525)=0,"",LOOKUP(1,0/('[1]檢查、製造商、認證種類、字號'!$B$2:$B$7525&amp;'[1]檢查、製造商、認證種類、字號'!$E$2:$E$7525=S35&amp;R35),'[1]檢查、製造商、認證種類、字號'!$C$2:$C$7525)),"")</f>
        <v/>
      </c>
      <c r="R35" s="60" t="str">
        <f>IFERROR(IF(IFERROR(VLOOKUP(S35&amp;LEFT($G$3,2),'[1]檢查、製造商、認證種類、字號'!$P$1:$Q$2,2,FALSE),"")="",VLOOKUP(S35,'[1]檢查、製造商、認證種類、字號'!$B$2:$E$7525,4,FALSE),VLOOKUP(S35&amp;LEFT($G$3,2),'[1]檢查、製造商、認證種類、字號'!$P$1:$Q$2,2,FALSE)),"")</f>
        <v/>
      </c>
      <c r="S35" s="226"/>
      <c r="T35" s="41"/>
      <c r="U35" s="41">
        <f t="shared" si="21"/>
        <v>0</v>
      </c>
      <c r="V35" s="48" t="str">
        <f>IFERROR(IF(LOOKUP(1,0/('[1]檢查、製造商、認證種類、字號'!$B$2:$B$7525&amp;'[1]檢查、製造商、認證種類、字號'!$E$2:$E$7525=S35&amp;R35),'[1]檢查、製造商、認證種類、字號'!$F$2:$F$7525)=0,"",LOOKUP(1,0/('[1]檢查、製造商、認證種類、字號'!$B$2:$B$7525&amp;'[1]檢查、製造商、認證種類、字號'!$E$2:$E$7525=S35&amp;R35),'[1]檢查、製造商、認證種類、字號'!$F$2:$F$7525)),"")</f>
        <v/>
      </c>
      <c r="W35" s="180" t="str">
        <f>IFERROR(IF(LOOKUP(1,0/('[1]檢查、製造商、認證種類、字號'!$B$2:$B$7525&amp;'[1]檢查、製造商、認證種類、字號'!$E$2:$E$7525=S35&amp;R35),'[1]檢查、製造商、認證種類、字號'!$H$2:$H$7525)=0,"",LOOKUP(1,0/('[1]檢查、製造商、認證種類、字號'!$B$2:$B$7525&amp;'[1]檢查、製造商、認證種類、字號'!$E$2:$E$7525=S35&amp;R35),'[1]檢查、製造商、認證種類、字號'!$H$2:$H$7525)),"")</f>
        <v/>
      </c>
      <c r="X35" s="181" t="str">
        <f>IFERROR(IF(LOOKUP(1,0/('[1]檢查、製造商、認證種類、字號'!$B$2:$B$7525&amp;'[1]檢查、製造商、認證種類、字號'!$E$2:$E$7525=S35&amp;R35),'[1]檢查、製造商、認證種類、字號'!$I$2:$I$7525)=0,"",LOOKUP(1,0/('[1]檢查、製造商、認證種類、字號'!$B$2:$B$7525&amp;'[1]檢查、製造商、認證種類、字號'!$E$2:$E$7525=S35&amp;R35),'[1]檢查、製造商、認證種類、字號'!$I$2:$I$7525)),"")</f>
        <v/>
      </c>
      <c r="Y35" s="182" t="s">
        <v>28</v>
      </c>
      <c r="Z35" s="183" t="s">
        <v>28</v>
      </c>
      <c r="AA35" s="520"/>
      <c r="AB35" s="514"/>
      <c r="AC35" s="41" t="s">
        <v>119</v>
      </c>
      <c r="AD35" s="180" t="str">
        <f>IFERROR(IF(LOOKUP(1,0/('[1]檢查、製造商、認證種類、字號'!$B$2:$B$7525&amp;'[1]檢查、製造商、認證種類、字號'!$E$2:$E$7525=AF35&amp;AE35),'[1]檢查、製造商、認證種類、字號'!$C$2:$C$7525)=0,"",LOOKUP(1,0/('[1]檢查、製造商、認證種類、字號'!$B$2:$B$7525&amp;'[1]檢查、製造商、認證種類、字號'!$E$2:$E$7525=AF35&amp;AE35),'[1]檢查、製造商、認證種類、字號'!$C$2:$C$7525)),"")</f>
        <v/>
      </c>
      <c r="AE35" s="60" t="str">
        <f>IFERROR(IF(IFERROR(VLOOKUP(AF35&amp;LEFT($G$3,2),'[1]檢查、製造商、認證種類、字號'!$P$1:$Q$2,2,FALSE),"")="",VLOOKUP(AF35,'[1]檢查、製造商、認證種類、字號'!$B$2:$E$7525,4,FALSE),VLOOKUP(AF35&amp;LEFT($G$3,2),'[1]檢查、製造商、認證種類、字號'!$P$1:$Q$2,2,FALSE)),"")</f>
        <v/>
      </c>
      <c r="AF35" s="227"/>
      <c r="AG35" s="229"/>
      <c r="AH35" s="41">
        <f t="shared" si="22"/>
        <v>0</v>
      </c>
      <c r="AI35" s="48" t="str">
        <f>IFERROR(IF(LOOKUP(1,0/('[1]檢查、製造商、認證種類、字號'!$B$2:$B$7525&amp;'[1]檢查、製造商、認證種類、字號'!$E$2:$E$7525=AF35&amp;AE35),'[1]檢查、製造商、認證種類、字號'!$F$2:$F$7525)=0,"",LOOKUP(1,0/('[1]檢查、製造商、認證種類、字號'!$B$2:$B$7525&amp;'[1]檢查、製造商、認證種類、字號'!$E$2:$E$7525=AF35&amp;AE35),'[1]檢查、製造商、認證種類、字號'!$F$2:$F$7525)),"")</f>
        <v/>
      </c>
      <c r="AJ35" s="180" t="str">
        <f>IFERROR(IF(LOOKUP(1,0/('[1]檢查、製造商、認證種類、字號'!$B$2:$B$7525&amp;'[1]檢查、製造商、認證種類、字號'!$E$2:$E$7525=AF35&amp;AE35),'[1]檢查、製造商、認證種類、字號'!$H$2:$H$7525)=0,"",LOOKUP(1,0/('[1]檢查、製造商、認證種類、字號'!$B$2:$B$7525&amp;'[1]檢查、製造商、認證種類、字號'!$E$2:$E$7525=AF35&amp;AE35),'[1]檢查、製造商、認證種類、字號'!$H$2:$H$7525)),"")</f>
        <v/>
      </c>
      <c r="AK35" s="181" t="str">
        <f>IFERROR(IF(LOOKUP(1,0/('[1]檢查、製造商、認證種類、字號'!$B$2:$B$7525&amp;'[1]檢查、製造商、認證種類、字號'!$E$2:$E$7525=AF35&amp;AE35),'[1]檢查、製造商、認證種類、字號'!$I$2:$I$7525)=0,"",LOOKUP(1,0/('[1]檢查、製造商、認證種類、字號'!$B$2:$B$7525&amp;'[1]檢查、製造商、認證種類、字號'!$E$2:$E$7525=AF35&amp;AE35),'[1]檢查、製造商、認證種類、字號'!$I$2:$I$7525)),"")</f>
        <v/>
      </c>
      <c r="AL35" s="182" t="s">
        <v>28</v>
      </c>
      <c r="AM35" s="183" t="s">
        <v>28</v>
      </c>
      <c r="AN35" s="520"/>
      <c r="AO35" s="514"/>
      <c r="AP35" s="41" t="s">
        <v>119</v>
      </c>
      <c r="AQ35" s="180" t="str">
        <f>IFERROR(IF(LOOKUP(1,0/('[1]檢查、製造商、認證種類、字號'!$B$2:$B$7525&amp;'[1]檢查、製造商、認證種類、字號'!$E$2:$E$7525=AS35&amp;AR35),'[1]檢查、製造商、認證種類、字號'!$C$2:$C$7525)=0,"",LOOKUP(1,0/('[1]檢查、製造商、認證種類、字號'!$B$2:$B$7525&amp;'[1]檢查、製造商、認證種類、字號'!$E$2:$E$7525=AS35&amp;AR35),'[1]檢查、製造商、認證種類、字號'!$C$2:$C$7525)),"")</f>
        <v/>
      </c>
      <c r="AR35" s="60" t="str">
        <f>IFERROR(IF(IFERROR(VLOOKUP(AS35&amp;LEFT($G$3,2),'[1]檢查、製造商、認證種類、字號'!$P$1:$Q$2,2,FALSE),"")="",VLOOKUP(AS35,'[1]檢查、製造商、認證種類、字號'!$B$2:$E$7525,4,FALSE),VLOOKUP(AS35&amp;LEFT($G$3,2),'[1]檢查、製造商、認證種類、字號'!$P$1:$Q$2,2,FALSE)),"")</f>
        <v/>
      </c>
      <c r="AS35" s="236"/>
      <c r="AT35" s="135"/>
      <c r="AU35" s="41">
        <f t="shared" si="25"/>
        <v>0</v>
      </c>
      <c r="AV35" s="48" t="str">
        <f>IFERROR(IF(LOOKUP(1,0/('[1]檢查、製造商、認證種類、字號'!$B$2:$B$7525&amp;'[1]檢查、製造商、認證種類、字號'!$E$2:$E$7525=AS35&amp;AR35),'[1]檢查、製造商、認證種類、字號'!$F$2:$F$7525)=0,"",LOOKUP(1,0/('[1]檢查、製造商、認證種類、字號'!$B$2:$B$7525&amp;'[1]檢查、製造商、認證種類、字號'!$E$2:$E$7525=AS35&amp;AR35),'[1]檢查、製造商、認證種類、字號'!$F$2:$F$7525)),"")</f>
        <v/>
      </c>
      <c r="AW35" s="180" t="str">
        <f>IFERROR(IF(LOOKUP(1,0/('[1]檢查、製造商、認證種類、字號'!$B$2:$B$7525&amp;'[1]檢查、製造商、認證種類、字號'!$E$2:$E$7525=AS35&amp;AR35),'[1]檢查、製造商、認證種類、字號'!$H$2:$H$7525)=0,"",LOOKUP(1,0/('[1]檢查、製造商、認證種類、字號'!$B$2:$B$7525&amp;'[1]檢查、製造商、認證種類、字號'!$E$2:$E$7525=AS35&amp;AR35),'[1]檢查、製造商、認證種類、字號'!$H$2:$H$7525)),"")</f>
        <v/>
      </c>
      <c r="AX35" s="181" t="str">
        <f>IFERROR(IF(LOOKUP(1,0/('[1]檢查、製造商、認證種類、字號'!$B$2:$B$7525&amp;'[1]檢查、製造商、認證種類、字號'!$E$2:$E$7525=AS35&amp;AR35),'[1]檢查、製造商、認證種類、字號'!$I$2:$I$7525)=0,"",LOOKUP(1,0/('[1]檢查、製造商、認證種類、字號'!$B$2:$B$7525&amp;'[1]檢查、製造商、認證種類、字號'!$E$2:$E$7525=AS35&amp;AR35),'[1]檢查、製造商、認證種類、字號'!$I$2:$I$7525)),"")</f>
        <v/>
      </c>
      <c r="AY35" s="182" t="s">
        <v>28</v>
      </c>
      <c r="AZ35" s="183" t="s">
        <v>28</v>
      </c>
      <c r="BA35" s="516"/>
      <c r="BB35" s="514"/>
      <c r="BC35" s="41" t="s">
        <v>119</v>
      </c>
      <c r="BD35" s="180" t="str">
        <f>IFERROR(IF(LOOKUP(1,0/('[1]檢查、製造商、認證種類、字號'!$B$2:$B$7525&amp;'[1]檢查、製造商、認證種類、字號'!$E$2:$E$7525=BF35&amp;BE35),'[1]檢查、製造商、認證種類、字號'!$C$2:$C$7525)=0,"",LOOKUP(1,0/('[1]檢查、製造商、認證種類、字號'!$B$2:$B$7525&amp;'[1]檢查、製造商、認證種類、字號'!$E$2:$E$7525=BF35&amp;BE35),'[1]檢查、製造商、認證種類、字號'!$C$2:$C$7525)),"")</f>
        <v/>
      </c>
      <c r="BE35" s="60" t="str">
        <f>IFERROR(IF(IFERROR(VLOOKUP(BF35&amp;LEFT($G$3,2),'[1]檢查、製造商、認證種類、字號'!$P$1:$Q$2,2,FALSE),"")="",VLOOKUP(BF35,'[1]檢查、製造商、認證種類、字號'!$B$2:$E$7525,4,FALSE),VLOOKUP(BF35&amp;LEFT($G$3,2),'[1]檢查、製造商、認證種類、字號'!$P$1:$Q$2,2,FALSE)),"")</f>
        <v/>
      </c>
      <c r="BF35" s="233"/>
      <c r="BG35" s="41"/>
      <c r="BH35" s="41">
        <f t="shared" si="26"/>
        <v>0</v>
      </c>
      <c r="BI35" s="48" t="str">
        <f>IFERROR(IF(LOOKUP(1,0/('[1]檢查、製造商、認證種類、字號'!$B$2:$B$7525&amp;'[1]檢查、製造商、認證種類、字號'!$E$2:$E$7525=BF35&amp;BE35),'[1]檢查、製造商、認證種類、字號'!$F$2:$F$7525)=0,"",LOOKUP(1,0/('[1]檢查、製造商、認證種類、字號'!$B$2:$B$7525&amp;'[1]檢查、製造商、認證種類、字號'!$E$2:$E$7525=BF35&amp;BE35),'[1]檢查、製造商、認證種類、字號'!$F$2:$F$7525)),"")</f>
        <v/>
      </c>
      <c r="BJ35" s="180" t="str">
        <f>IFERROR(IF(LOOKUP(1,0/('[1]檢查、製造商、認證種類、字號'!$B$2:$B$7525&amp;'[1]檢查、製造商、認證種類、字號'!$E$2:$E$7525=BF35&amp;BE35),'[1]檢查、製造商、認證種類、字號'!$H$2:$H$7525)=0,"",LOOKUP(1,0/('[1]檢查、製造商、認證種類、字號'!$B$2:$B$7525&amp;'[1]檢查、製造商、認證種類、字號'!$E$2:$E$7525=BF35&amp;BE35),'[1]檢查、製造商、認證種類、字號'!$H$2:$H$7525)),"")</f>
        <v/>
      </c>
      <c r="BK35" s="181" t="str">
        <f>IFERROR(IF(LOOKUP(1,0/('[1]檢查、製造商、認證種類、字號'!$B$2:$B$7525&amp;'[1]檢查、製造商、認證種類、字號'!$E$2:$E$7525=BF35&amp;BE35),'[1]檢查、製造商、認證種類、字號'!$I$2:$I$7525)=0,"",LOOKUP(1,0/('[1]檢查、製造商、認證種類、字號'!$B$2:$B$7525&amp;'[1]檢查、製造商、認證種類、字號'!$E$2:$E$7525=BF35&amp;BE35),'[1]檢查、製造商、認證種類、字號'!$I$2:$I$7525)),"")</f>
        <v/>
      </c>
      <c r="BL35" s="182" t="s">
        <v>28</v>
      </c>
      <c r="BM35" s="183" t="s">
        <v>28</v>
      </c>
      <c r="BN35" s="516"/>
      <c r="BO35" s="514"/>
      <c r="BP35" s="41" t="s">
        <v>119</v>
      </c>
      <c r="BQ35" s="180" t="str">
        <f>IFERROR(IF(LOOKUP(1,0/('[1]檢查、製造商、認證種類、字號'!$B$2:$B$7525&amp;'[1]檢查、製造商、認證種類、字號'!$E$2:$E$7525=BS35&amp;BR35),'[1]檢查、製造商、認證種類、字號'!$C$2:$C$7525)=0,"",LOOKUP(1,0/('[1]檢查、製造商、認證種類、字號'!$B$2:$B$7525&amp;'[1]檢查、製造商、認證種類、字號'!$E$2:$E$7525=BS35&amp;BR35),'[1]檢查、製造商、認證種類、字號'!$C$2:$C$7525)),"")</f>
        <v/>
      </c>
      <c r="BR35" s="60" t="str">
        <f>IFERROR(IF(IFERROR(VLOOKUP(BS35&amp;LEFT($G$3,2),'[1]檢查、製造商、認證種類、字號'!$P$1:$Q$2,2,FALSE),"")="",VLOOKUP(BS35,'[1]檢查、製造商、認證種類、字號'!$B$2:$E$7525,4,FALSE),VLOOKUP(BS35&amp;LEFT($G$3,2),'[1]檢查、製造商、認證種類、字號'!$P$1:$Q$2,2,FALSE)),"")</f>
        <v/>
      </c>
      <c r="BS35" s="233"/>
      <c r="BT35" s="41"/>
      <c r="BU35" s="41">
        <f t="shared" si="27"/>
        <v>0</v>
      </c>
      <c r="BV35" s="48" t="str">
        <f>IFERROR(IF(LOOKUP(1,0/('[1]檢查、製造商、認證種類、字號'!$B$2:$B$7525&amp;'[1]檢查、製造商、認證種類、字號'!$E$2:$E$7525=BS35&amp;BR35),'[1]檢查、製造商、認證種類、字號'!$F$2:$F$7525)=0,"",LOOKUP(1,0/('[1]檢查、製造商、認證種類、字號'!$B$2:$B$7525&amp;'[1]檢查、製造商、認證種類、字號'!$E$2:$E$7525=BS35&amp;BR35),'[1]檢查、製造商、認證種類、字號'!$F$2:$F$7525)),"")</f>
        <v/>
      </c>
      <c r="BW35" s="224"/>
      <c r="BX35" s="41" t="str">
        <f t="shared" si="23"/>
        <v/>
      </c>
      <c r="BY35" s="180" t="str">
        <f>IFERROR(IF(LOOKUP(1,0/('[1]檢查、製造商、認證種類、字號'!$B$2:$B$7525&amp;'[1]檢查、製造商、認證種類、字號'!$E$2:$E$7525=BS35&amp;BR35),'[1]檢查、製造商、認證種類、字號'!$H$2:$H$7525)=0,"",LOOKUP(1,0/('[1]檢查、製造商、認證種類、字號'!$B$2:$B$7525&amp;'[1]檢查、製造商、認證種類、字號'!$E$2:$E$7525=BS35&amp;BR35),'[1]檢查、製造商、認證種類、字號'!$H$2:$H$7525)),"")</f>
        <v/>
      </c>
      <c r="BZ35" s="181" t="str">
        <f>IFERROR(IF(LOOKUP(1,0/('[1]檢查、製造商、認證種類、字號'!$B$2:$B$7525&amp;'[1]檢查、製造商、認證種類、字號'!$E$2:$E$7525=BS35&amp;BR35),'[1]檢查、製造商、認證種類、字號'!$I$2:$I$7525)=0,"",LOOKUP(1,0/('[1]檢查、製造商、認證種類、字號'!$B$2:$B$7525&amp;'[1]檢查、製造商、認證種類、字號'!$E$2:$E$7525=BS35&amp;BR35),'[1]檢查、製造商、認證種類、字號'!$I$2:$I$7525)),"")</f>
        <v/>
      </c>
      <c r="CA35" s="182" t="s">
        <v>28</v>
      </c>
      <c r="CB35" s="183" t="s">
        <v>28</v>
      </c>
      <c r="CC35" s="234" t="s">
        <v>30</v>
      </c>
      <c r="CD35" s="176" t="str">
        <f>IFERROR(IF(LOOKUP(1,0/('[1]檢查、製造商、認證種類、字號'!$B$2:$B$7123&amp;'[1]檢查、製造商、認證種類、字號'!$E$2:$E$7123=CF35&amp;CE35),'[1]檢查、製造商、認證種類、字號'!$C$2:$C$7123)=0,"",LOOKUP(1,0/('[1]檢查、製造商、認證種類、字號'!$B$2:$B$7123&amp;'[1]檢查、製造商、認證種類、字號'!$E$2:$E$7123=CF35&amp;CE35),'[1]檢查、製造商、認證種類、字號'!$C$2:$C$7123)),"")</f>
        <v/>
      </c>
      <c r="CE35" s="176" t="str">
        <f>IFERROR(IF(IFERROR(VLOOKUP(CF35&amp;LEFT($G$3,2),'[1]檢查、製造商、認證種類、字號'!$Q$2:$R$87,2,FALSE),"")="",VLOOKUP(CF35,'[1]檢查、製造商、認證種類、字號'!$B$2:$G$7123,4,FALSE),VLOOKUP(CF35&amp;LEFT($G$3,2),'[1]檢查、製造商、認證種類、字號'!$Q$2:$R$198,2,FALSE)),"")</f>
        <v/>
      </c>
      <c r="CF35" s="176"/>
      <c r="CG35" s="176"/>
      <c r="CH35" s="177" t="str">
        <f>IFERROR(IF(LOOKUP(1,0/('[1]檢查、製造商、認證種類、字號'!$B$2:$B$7123&amp;'[1]檢查、製造商、認證種類、字號'!$E$2:$E$7123=CF35&amp;CE35),'[1]檢查、製造商、認證種類、字號'!$F$2:$F$7123)=0,"",LOOKUP(1,0/('[1]檢查、製造商、認證種類、字號'!$B$2:$B$7123&amp;'[1]檢查、製造商、認證種類、字號'!$E$2:$E$7123=CF35&amp;CE35),'[1]檢查、製造商、認證種類、字號'!$F$2:$F$7123)),"")</f>
        <v/>
      </c>
      <c r="CI35" s="235"/>
      <c r="CJ35" s="179" t="str">
        <f t="shared" si="2"/>
        <v/>
      </c>
      <c r="CK35" s="180" t="str">
        <f>IFERROR(IF(LOOKUP(1,0/('[1]檢查、製造商、認證種類、字號'!$B$2:$B$7123&amp;'[1]檢查、製造商、認證種類、字號'!$E$2:$E$7123=CF35&amp;CE35),'[1]檢查、製造商、認證種類、字號'!$H$2:$H$7123)=0,"",LOOKUP(1,0/('[1]檢查、製造商、認證種類、字號'!$B$2:$B$7123&amp;'[1]檢查、製造商、認證種類、字號'!$E$2:$E$7123=CF35&amp;CE35),'[1]檢查、製造商、認證種類、字號'!$H$2:$H$7123)),"")</f>
        <v/>
      </c>
      <c r="CL35" s="181" t="str">
        <f>IFERROR(IF(LOOKUP(1,0/('[1]檢查、製造商、認證種類、字號'!$B$2:$B$7123&amp;'[1]檢查、製造商、認證種類、字號'!$E$2:$E$7123=CF35&amp;CE35),'[1]檢查、製造商、認證種類、字號'!$I$2:$I$7123)=0,"",LOOKUP(1,0/('[1]檢查、製造商、認證種類、字號'!$B$2:$B$7123&amp;'[1]檢查、製造商、認證種類、字號'!$E$2:$E$7123=CF35&amp;CE35),'[1]檢查、製造商、認證種類、字號'!$I$2:$I$7123)),"")</f>
        <v/>
      </c>
      <c r="CM35" s="182"/>
      <c r="CN35" s="183"/>
    </row>
    <row r="36" spans="1:92" s="32" customFormat="1" ht="25.5" hidden="1" thickBot="1">
      <c r="A36" s="520"/>
      <c r="B36" s="514"/>
      <c r="C36" s="41" t="s">
        <v>119</v>
      </c>
      <c r="D36" s="180" t="str">
        <f>IFERROR(IF(LOOKUP(1,0/('[1]檢查、製造商、認證種類、字號'!$B$2:$B$7525&amp;'[1]檢查、製造商、認證種類、字號'!$E$2:$E$7525=F36&amp;E36),'[1]檢查、製造商、認證種類、字號'!$C$2:$C$7525)=0,"",LOOKUP(1,0/('[1]檢查、製造商、認證種類、字號'!$B$2:$B$7525&amp;'[1]檢查、製造商、認證種類、字號'!$E$2:$E$7525=F36&amp;E36),'[1]檢查、製造商、認證種類、字號'!$C$2:$C$7525)),"")</f>
        <v/>
      </c>
      <c r="E36" s="60" t="str">
        <f>IFERROR(IF(IFERROR(VLOOKUP(F36&amp;LEFT($G$3,2),'[1]檢查、製造商、認證種類、字號'!$P$1:$Q$2,2,FALSE),"")="",VLOOKUP(F36,'[1]檢查、製造商、認證種類、字號'!$B$2:$E$7525,4,FALSE),VLOOKUP(F36&amp;LEFT($G$3,2),'[1]檢查、製造商、認證種類、字號'!$P$1:$Q$2,2,FALSE)),"")</f>
        <v/>
      </c>
      <c r="F36" s="226"/>
      <c r="G36" s="41"/>
      <c r="H36" s="41">
        <f t="shared" si="24"/>
        <v>0</v>
      </c>
      <c r="I36" s="48" t="str">
        <f>IFERROR(IF(LOOKUP(1,0/('[1]檢查、製造商、認證種類、字號'!$B$2:$B$7525&amp;'[1]檢查、製造商、認證種類、字號'!$E$2:$E$7525=F36&amp;E36),'[1]檢查、製造商、認證種類、字號'!$F$2:$F$7525)=0,"",LOOKUP(1,0/('[1]檢查、製造商、認證種類、字號'!$B$2:$B$7525&amp;'[1]檢查、製造商、認證種類、字號'!$E$2:$E$7525=F36&amp;E36),'[1]檢查、製造商、認證種類、字號'!$F$2:$F$7525)),"")</f>
        <v/>
      </c>
      <c r="J36" s="180" t="str">
        <f>IFERROR(IF(LOOKUP(1,0/('[1]檢查、製造商、認證種類、字號'!$B$2:$B$7525&amp;'[1]檢查、製造商、認證種類、字號'!$E$2:$E$7525=F36&amp;E36),'[1]檢查、製造商、認證種類、字號'!$H$2:$H$7525)=0,"",LOOKUP(1,0/('[1]檢查、製造商、認證種類、字號'!$B$2:$B$7525&amp;'[1]檢查、製造商、認證種類、字號'!$E$2:$E$7525=F36&amp;E36),'[1]檢查、製造商、認證種類、字號'!$H$2:$H$7525)),"")</f>
        <v/>
      </c>
      <c r="K36" s="180" t="str">
        <f>IFERROR(IF(LOOKUP(1,0/('[1]檢查、製造商、認證種類、字號'!$B$2:$B$7525&amp;'[1]檢查、製造商、認證種類、字號'!$E$2:$E$7525=F36&amp;E36),'[1]檢查、製造商、認證種類、字號'!$I$2:$I$7525)=0,"",LOOKUP(1,0/('[1]檢查、製造商、認證種類、字號'!$B$2:$B$7525&amp;'[1]檢查、製造商、認證種類、字號'!$E$2:$E$7525=F36&amp;E36),'[1]檢查、製造商、認證種類、字號'!$I$2:$I$7525)),"")</f>
        <v/>
      </c>
      <c r="L36" s="182" t="s">
        <v>28</v>
      </c>
      <c r="M36" s="183" t="s">
        <v>28</v>
      </c>
      <c r="N36" s="520"/>
      <c r="O36" s="514"/>
      <c r="P36" s="41" t="s">
        <v>119</v>
      </c>
      <c r="Q36" s="180" t="str">
        <f>IFERROR(IF(LOOKUP(1,0/('[1]檢查、製造商、認證種類、字號'!$B$2:$B$7525&amp;'[1]檢查、製造商、認證種類、字號'!$E$2:$E$7525=S36&amp;R36),'[1]檢查、製造商、認證種類、字號'!$C$2:$C$7525)=0,"",LOOKUP(1,0/('[1]檢查、製造商、認證種類、字號'!$B$2:$B$7525&amp;'[1]檢查、製造商、認證種類、字號'!$E$2:$E$7525=S36&amp;R36),'[1]檢查、製造商、認證種類、字號'!$C$2:$C$7525)),"")</f>
        <v/>
      </c>
      <c r="R36" s="60" t="str">
        <f>IFERROR(IF(IFERROR(VLOOKUP(S36&amp;LEFT($G$3,2),'[1]檢查、製造商、認證種類、字號'!$P$1:$Q$2,2,FALSE),"")="",VLOOKUP(S36,'[1]檢查、製造商、認證種類、字號'!$B$2:$E$7525,4,FALSE),VLOOKUP(S36&amp;LEFT($G$3,2),'[1]檢查、製造商、認證種類、字號'!$P$1:$Q$2,2,FALSE)),"")</f>
        <v/>
      </c>
      <c r="S36" s="226"/>
      <c r="T36" s="210"/>
      <c r="U36" s="41">
        <f t="shared" si="21"/>
        <v>0</v>
      </c>
      <c r="V36" s="48" t="str">
        <f>IFERROR(IF(LOOKUP(1,0/('[1]檢查、製造商、認證種類、字號'!$B$2:$B$7525&amp;'[1]檢查、製造商、認證種類、字號'!$E$2:$E$7525=S36&amp;R36),'[1]檢查、製造商、認證種類、字號'!$F$2:$F$7525)=0,"",LOOKUP(1,0/('[1]檢查、製造商、認證種類、字號'!$B$2:$B$7525&amp;'[1]檢查、製造商、認證種類、字號'!$E$2:$E$7525=S36&amp;R36),'[1]檢查、製造商、認證種類、字號'!$F$2:$F$7525)),"")</f>
        <v/>
      </c>
      <c r="W36" s="180" t="str">
        <f>IFERROR(IF(LOOKUP(1,0/('[1]檢查、製造商、認證種類、字號'!$B$2:$B$7525&amp;'[1]檢查、製造商、認證種類、字號'!$E$2:$E$7525=S36&amp;R36),'[1]檢查、製造商、認證種類、字號'!$H$2:$H$7525)=0,"",LOOKUP(1,0/('[1]檢查、製造商、認證種類、字號'!$B$2:$B$7525&amp;'[1]檢查、製造商、認證種類、字號'!$E$2:$E$7525=S36&amp;R36),'[1]檢查、製造商、認證種類、字號'!$H$2:$H$7525)),"")</f>
        <v/>
      </c>
      <c r="X36" s="181" t="str">
        <f>IFERROR(IF(LOOKUP(1,0/('[1]檢查、製造商、認證種類、字號'!$B$2:$B$7525&amp;'[1]檢查、製造商、認證種類、字號'!$E$2:$E$7525=S36&amp;R36),'[1]檢查、製造商、認證種類、字號'!$I$2:$I$7525)=0,"",LOOKUP(1,0/('[1]檢查、製造商、認證種類、字號'!$B$2:$B$7525&amp;'[1]檢查、製造商、認證種類、字號'!$E$2:$E$7525=S36&amp;R36),'[1]檢查、製造商、認證種類、字號'!$I$2:$I$7525)),"")</f>
        <v/>
      </c>
      <c r="Y36" s="182" t="s">
        <v>28</v>
      </c>
      <c r="Z36" s="183" t="s">
        <v>28</v>
      </c>
      <c r="AA36" s="520"/>
      <c r="AB36" s="514"/>
      <c r="AC36" s="41" t="s">
        <v>119</v>
      </c>
      <c r="AD36" s="180" t="str">
        <f>IFERROR(IF(LOOKUP(1,0/('[1]檢查、製造商、認證種類、字號'!$B$2:$B$7525&amp;'[1]檢查、製造商、認證種類、字號'!$E$2:$E$7525=AF36&amp;AE36),'[1]檢查、製造商、認證種類、字號'!$C$2:$C$7525)=0,"",LOOKUP(1,0/('[1]檢查、製造商、認證種類、字號'!$B$2:$B$7525&amp;'[1]檢查、製造商、認證種類、字號'!$E$2:$E$7525=AF36&amp;AE36),'[1]檢查、製造商、認證種類、字號'!$C$2:$C$7525)),"")</f>
        <v/>
      </c>
      <c r="AE36" s="60" t="str">
        <f>IFERROR(IF(IFERROR(VLOOKUP(AF36&amp;LEFT($G$3,2),'[1]檢查、製造商、認證種類、字號'!$P$1:$Q$2,2,FALSE),"")="",VLOOKUP(AF36,'[1]檢查、製造商、認證種類、字號'!$B$2:$E$7525,4,FALSE),VLOOKUP(AF36&amp;LEFT($G$3,2),'[1]檢查、製造商、認證種類、字號'!$P$1:$Q$2,2,FALSE)),"")</f>
        <v/>
      </c>
      <c r="AF36" s="236"/>
      <c r="AG36" s="47"/>
      <c r="AH36" s="41">
        <f t="shared" si="22"/>
        <v>0</v>
      </c>
      <c r="AI36" s="48" t="str">
        <f>IFERROR(IF(LOOKUP(1,0/('[1]檢查、製造商、認證種類、字號'!$B$2:$B$7525&amp;'[1]檢查、製造商、認證種類、字號'!$E$2:$E$7525=AF36&amp;AE36),'[1]檢查、製造商、認證種類、字號'!$F$2:$F$7525)=0,"",LOOKUP(1,0/('[1]檢查、製造商、認證種類、字號'!$B$2:$B$7525&amp;'[1]檢查、製造商、認證種類、字號'!$E$2:$E$7525=AF36&amp;AE36),'[1]檢查、製造商、認證種類、字號'!$F$2:$F$7525)),"")</f>
        <v/>
      </c>
      <c r="AJ36" s="180" t="str">
        <f>IFERROR(IF(LOOKUP(1,0/('[1]檢查、製造商、認證種類、字號'!$B$2:$B$7525&amp;'[1]檢查、製造商、認證種類、字號'!$E$2:$E$7525=AF36&amp;AE36),'[1]檢查、製造商、認證種類、字號'!$H$2:$H$7525)=0,"",LOOKUP(1,0/('[1]檢查、製造商、認證種類、字號'!$B$2:$B$7525&amp;'[1]檢查、製造商、認證種類、字號'!$E$2:$E$7525=AF36&amp;AE36),'[1]檢查、製造商、認證種類、字號'!$H$2:$H$7525)),"")</f>
        <v/>
      </c>
      <c r="AK36" s="181" t="str">
        <f>IFERROR(IF(LOOKUP(1,0/('[1]檢查、製造商、認證種類、字號'!$B$2:$B$7525&amp;'[1]檢查、製造商、認證種類、字號'!$E$2:$E$7525=AF36&amp;AE36),'[1]檢查、製造商、認證種類、字號'!$I$2:$I$7525)=0,"",LOOKUP(1,0/('[1]檢查、製造商、認證種類、字號'!$B$2:$B$7525&amp;'[1]檢查、製造商、認證種類、字號'!$E$2:$E$7525=AF36&amp;AE36),'[1]檢查、製造商、認證種類、字號'!$I$2:$I$7525)),"")</f>
        <v/>
      </c>
      <c r="AL36" s="182" t="s">
        <v>28</v>
      </c>
      <c r="AM36" s="183" t="s">
        <v>28</v>
      </c>
      <c r="AN36" s="520"/>
      <c r="AO36" s="514"/>
      <c r="AP36" s="41" t="s">
        <v>119</v>
      </c>
      <c r="AQ36" s="180" t="str">
        <f>IFERROR(IF(LOOKUP(1,0/('[1]檢查、製造商、認證種類、字號'!$B$2:$B$7525&amp;'[1]檢查、製造商、認證種類、字號'!$E$2:$E$7525=AS36&amp;AR36),'[1]檢查、製造商、認證種類、字號'!$C$2:$C$7525)=0,"",LOOKUP(1,0/('[1]檢查、製造商、認證種類、字號'!$B$2:$B$7525&amp;'[1]檢查、製造商、認證種類、字號'!$E$2:$E$7525=AS36&amp;AR36),'[1]檢查、製造商、認證種類、字號'!$C$2:$C$7525)),"")</f>
        <v/>
      </c>
      <c r="AR36" s="60" t="str">
        <f>IFERROR(IF(IFERROR(VLOOKUP(AS36&amp;LEFT($G$3,2),'[1]檢查、製造商、認證種類、字號'!$P$1:$Q$2,2,FALSE),"")="",VLOOKUP(AS36,'[1]檢查、製造商、認證種類、字號'!$B$2:$E$7525,4,FALSE),VLOOKUP(AS36&amp;LEFT($G$3,2),'[1]檢查、製造商、認證種類、字號'!$P$1:$Q$2,2,FALSE)),"")</f>
        <v/>
      </c>
      <c r="AS36" s="233"/>
      <c r="AT36" s="237"/>
      <c r="AU36" s="41">
        <f t="shared" si="25"/>
        <v>0</v>
      </c>
      <c r="AV36" s="48" t="str">
        <f>IFERROR(IF(LOOKUP(1,0/('[1]檢查、製造商、認證種類、字號'!$B$2:$B$7525&amp;'[1]檢查、製造商、認證種類、字號'!$E$2:$E$7525=AS36&amp;AR36),'[1]檢查、製造商、認證種類、字號'!$F$2:$F$7525)=0,"",LOOKUP(1,0/('[1]檢查、製造商、認證種類、字號'!$B$2:$B$7525&amp;'[1]檢查、製造商、認證種類、字號'!$E$2:$E$7525=AS36&amp;AR36),'[1]檢查、製造商、認證種類、字號'!$F$2:$F$7525)),"")</f>
        <v/>
      </c>
      <c r="AW36" s="180" t="str">
        <f>IFERROR(IF(LOOKUP(1,0/('[1]檢查、製造商、認證種類、字號'!$B$2:$B$7525&amp;'[1]檢查、製造商、認證種類、字號'!$E$2:$E$7525=AS36&amp;AR36),'[1]檢查、製造商、認證種類、字號'!$H$2:$H$7525)=0,"",LOOKUP(1,0/('[1]檢查、製造商、認證種類、字號'!$B$2:$B$7525&amp;'[1]檢查、製造商、認證種類、字號'!$E$2:$E$7525=AS36&amp;AR36),'[1]檢查、製造商、認證種類、字號'!$H$2:$H$7525)),"")</f>
        <v/>
      </c>
      <c r="AX36" s="181" t="str">
        <f>IFERROR(IF(LOOKUP(1,0/('[1]檢查、製造商、認證種類、字號'!$B$2:$B$7525&amp;'[1]檢查、製造商、認證種類、字號'!$E$2:$E$7525=AS36&amp;AR36),'[1]檢查、製造商、認證種類、字號'!$I$2:$I$7525)=0,"",LOOKUP(1,0/('[1]檢查、製造商、認證種類、字號'!$B$2:$B$7525&amp;'[1]檢查、製造商、認證種類、字號'!$E$2:$E$7525=AS36&amp;AR36),'[1]檢查、製造商、認證種類、字號'!$I$2:$I$7525)),"")</f>
        <v/>
      </c>
      <c r="AY36" s="182" t="s">
        <v>28</v>
      </c>
      <c r="AZ36" s="183" t="s">
        <v>28</v>
      </c>
      <c r="BA36" s="516"/>
      <c r="BB36" s="514"/>
      <c r="BC36" s="41" t="s">
        <v>119</v>
      </c>
      <c r="BD36" s="180" t="str">
        <f>IFERROR(IF(LOOKUP(1,0/('[1]檢查、製造商、認證種類、字號'!$B$2:$B$7525&amp;'[1]檢查、製造商、認證種類、字號'!$E$2:$E$7525=BF36&amp;BE36),'[1]檢查、製造商、認證種類、字號'!$C$2:$C$7525)=0,"",LOOKUP(1,0/('[1]檢查、製造商、認證種類、字號'!$B$2:$B$7525&amp;'[1]檢查、製造商、認證種類、字號'!$E$2:$E$7525=BF36&amp;BE36),'[1]檢查、製造商、認證種類、字號'!$C$2:$C$7525)),"")</f>
        <v/>
      </c>
      <c r="BE36" s="60" t="str">
        <f>IFERROR(IF(IFERROR(VLOOKUP(BF36&amp;LEFT($G$3,2),'[1]檢查、製造商、認證種類、字號'!$P$1:$Q$2,2,FALSE),"")="",VLOOKUP(BF36,'[1]檢查、製造商、認證種類、字號'!$B$2:$E$7525,4,FALSE),VLOOKUP(BF36&amp;LEFT($G$3,2),'[1]檢查、製造商、認證種類、字號'!$P$1:$Q$2,2,FALSE)),"")</f>
        <v/>
      </c>
      <c r="BF36" s="233"/>
      <c r="BG36" s="40"/>
      <c r="BH36" s="41">
        <f t="shared" si="26"/>
        <v>0</v>
      </c>
      <c r="BI36" s="48" t="str">
        <f>IFERROR(IF(LOOKUP(1,0/('[1]檢查、製造商、認證種類、字號'!$B$2:$B$7525&amp;'[1]檢查、製造商、認證種類、字號'!$E$2:$E$7525=BF36&amp;BE36),'[1]檢查、製造商、認證種類、字號'!$F$2:$F$7525)=0,"",LOOKUP(1,0/('[1]檢查、製造商、認證種類、字號'!$B$2:$B$7525&amp;'[1]檢查、製造商、認證種類、字號'!$E$2:$E$7525=BF36&amp;BE36),'[1]檢查、製造商、認證種類、字號'!$F$2:$F$7525)),"")</f>
        <v/>
      </c>
      <c r="BJ36" s="180" t="str">
        <f>IFERROR(IF(LOOKUP(1,0/('[1]檢查、製造商、認證種類、字號'!$B$2:$B$7525&amp;'[1]檢查、製造商、認證種類、字號'!$E$2:$E$7525=BF36&amp;BE36),'[1]檢查、製造商、認證種類、字號'!$H$2:$H$7525)=0,"",LOOKUP(1,0/('[1]檢查、製造商、認證種類、字號'!$B$2:$B$7525&amp;'[1]檢查、製造商、認證種類、字號'!$E$2:$E$7525=BF36&amp;BE36),'[1]檢查、製造商、認證種類、字號'!$H$2:$H$7525)),"")</f>
        <v/>
      </c>
      <c r="BK36" s="181" t="str">
        <f>IFERROR(IF(LOOKUP(1,0/('[1]檢查、製造商、認證種類、字號'!$B$2:$B$7525&amp;'[1]檢查、製造商、認證種類、字號'!$E$2:$E$7525=BF36&amp;BE36),'[1]檢查、製造商、認證種類、字號'!$I$2:$I$7525)=0,"",LOOKUP(1,0/('[1]檢查、製造商、認證種類、字號'!$B$2:$B$7525&amp;'[1]檢查、製造商、認證種類、字號'!$E$2:$E$7525=BF36&amp;BE36),'[1]檢查、製造商、認證種類、字號'!$I$2:$I$7525)),"")</f>
        <v/>
      </c>
      <c r="BL36" s="182" t="s">
        <v>28</v>
      </c>
      <c r="BM36" s="183" t="s">
        <v>28</v>
      </c>
      <c r="BN36" s="516"/>
      <c r="BO36" s="514"/>
      <c r="BP36" s="41" t="s">
        <v>119</v>
      </c>
      <c r="BQ36" s="180" t="str">
        <f>IFERROR(IF(LOOKUP(1,0/('[1]檢查、製造商、認證種類、字號'!$B$2:$B$7525&amp;'[1]檢查、製造商、認證種類、字號'!$E$2:$E$7525=BS36&amp;BR36),'[1]檢查、製造商、認證種類、字號'!$C$2:$C$7525)=0,"",LOOKUP(1,0/('[1]檢查、製造商、認證種類、字號'!$B$2:$B$7525&amp;'[1]檢查、製造商、認證種類、字號'!$E$2:$E$7525=BS36&amp;BR36),'[1]檢查、製造商、認證種類、字號'!$C$2:$C$7525)),"")</f>
        <v/>
      </c>
      <c r="BR36" s="60" t="str">
        <f>IFERROR(IF(IFERROR(VLOOKUP(BS36&amp;LEFT($G$3,2),'[1]檢查、製造商、認證種類、字號'!$P$1:$Q$2,2,FALSE),"")="",VLOOKUP(BS36,'[1]檢查、製造商、認證種類、字號'!$B$2:$E$7525,4,FALSE),VLOOKUP(BS36&amp;LEFT($G$3,2),'[1]檢查、製造商、認證種類、字號'!$P$1:$Q$2,2,FALSE)),"")</f>
        <v/>
      </c>
      <c r="BS36" s="233"/>
      <c r="BT36" s="40"/>
      <c r="BU36" s="41">
        <f t="shared" si="27"/>
        <v>0</v>
      </c>
      <c r="BV36" s="48" t="str">
        <f>IFERROR(IF(LOOKUP(1,0/('[1]檢查、製造商、認證種類、字號'!$B$2:$B$7525&amp;'[1]檢查、製造商、認證種類、字號'!$E$2:$E$7525=BS36&amp;BR36),'[1]檢查、製造商、認證種類、字號'!$F$2:$F$7525)=0,"",LOOKUP(1,0/('[1]檢查、製造商、認證種類、字號'!$B$2:$B$7525&amp;'[1]檢查、製造商、認證種類、字號'!$E$2:$E$7525=BS36&amp;BR36),'[1]檢查、製造商、認證種類、字號'!$F$2:$F$7525)),"")</f>
        <v/>
      </c>
      <c r="BW36" s="224"/>
      <c r="BX36" s="41" t="str">
        <f t="shared" si="23"/>
        <v/>
      </c>
      <c r="BY36" s="180" t="str">
        <f>IFERROR(IF(LOOKUP(1,0/('[1]檢查、製造商、認證種類、字號'!$B$2:$B$7525&amp;'[1]檢查、製造商、認證種類、字號'!$E$2:$E$7525=BS36&amp;BR36),'[1]檢查、製造商、認證種類、字號'!$H$2:$H$7525)=0,"",LOOKUP(1,0/('[1]檢查、製造商、認證種類、字號'!$B$2:$B$7525&amp;'[1]檢查、製造商、認證種類、字號'!$E$2:$E$7525=BS36&amp;BR36),'[1]檢查、製造商、認證種類、字號'!$H$2:$H$7525)),"")</f>
        <v/>
      </c>
      <c r="BZ36" s="181" t="str">
        <f>IFERROR(IF(LOOKUP(1,0/('[1]檢查、製造商、認證種類、字號'!$B$2:$B$7525&amp;'[1]檢查、製造商、認證種類、字號'!$E$2:$E$7525=BS36&amp;BR36),'[1]檢查、製造商、認證種類、字號'!$I$2:$I$7525)=0,"",LOOKUP(1,0/('[1]檢查、製造商、認證種類、字號'!$B$2:$B$7525&amp;'[1]檢查、製造商、認證種類、字號'!$E$2:$E$7525=BS36&amp;BR36),'[1]檢查、製造商、認證種類、字號'!$I$2:$I$7525)),"")</f>
        <v/>
      </c>
      <c r="CA36" s="182" t="s">
        <v>28</v>
      </c>
      <c r="CB36" s="183" t="s">
        <v>28</v>
      </c>
      <c r="CC36" s="238" t="s">
        <v>30</v>
      </c>
      <c r="CD36" s="176" t="str">
        <f>IFERROR(IF(LOOKUP(1,0/('[1]檢查、製造商、認證種類、字號'!$B$2:$B$7123&amp;'[1]檢查、製造商、認證種類、字號'!$E$2:$E$7123=CF36&amp;CE36),'[1]檢查、製造商、認證種類、字號'!$C$2:$C$7123)=0,"",LOOKUP(1,0/('[1]檢查、製造商、認證種類、字號'!$B$2:$B$7123&amp;'[1]檢查、製造商、認證種類、字號'!$E$2:$E$7123=CF36&amp;CE36),'[1]檢查、製造商、認證種類、字號'!$C$2:$C$7123)),"")</f>
        <v/>
      </c>
      <c r="CE36" s="176" t="str">
        <f>IFERROR(IF(IFERROR(VLOOKUP(CF36&amp;LEFT($G$3,2),'[1]檢查、製造商、認證種類、字號'!$Q$2:$R$87,2,FALSE),"")="",VLOOKUP(CF36,'[1]檢查、製造商、認證種類、字號'!$B$2:$G$7123,4,FALSE),VLOOKUP(CF36&amp;LEFT($G$3,2),'[1]檢查、製造商、認證種類、字號'!$Q$2:$R$198,2,FALSE)),"")</f>
        <v/>
      </c>
      <c r="CF36" s="176"/>
      <c r="CG36" s="176"/>
      <c r="CH36" s="177" t="str">
        <f>IFERROR(IF(LOOKUP(1,0/('[1]檢查、製造商、認證種類、字號'!$B$2:$B$7123&amp;'[1]檢查、製造商、認證種類、字號'!$E$2:$E$7123=CF36&amp;CE36),'[1]檢查、製造商、認證種類、字號'!$F$2:$F$7123)=0,"",LOOKUP(1,0/('[1]檢查、製造商、認證種類、字號'!$B$2:$B$7123&amp;'[1]檢查、製造商、認證種類、字號'!$E$2:$E$7123=CF36&amp;CE36),'[1]檢查、製造商、認證種類、字號'!$F$2:$F$7123)),"")</f>
        <v/>
      </c>
      <c r="CI36" s="239"/>
      <c r="CJ36" s="179" t="str">
        <f t="shared" si="2"/>
        <v/>
      </c>
      <c r="CK36" s="180" t="str">
        <f>IFERROR(IF(LOOKUP(1,0/('[1]檢查、製造商、認證種類、字號'!$B$2:$B$7123&amp;'[1]檢查、製造商、認證種類、字號'!$E$2:$E$7123=CF36&amp;CE36),'[1]檢查、製造商、認證種類、字號'!$H$2:$H$7123)=0,"",LOOKUP(1,0/('[1]檢查、製造商、認證種類、字號'!$B$2:$B$7123&amp;'[1]檢查、製造商、認證種類、字號'!$E$2:$E$7123=CF36&amp;CE36),'[1]檢查、製造商、認證種類、字號'!$H$2:$H$7123)),"")</f>
        <v/>
      </c>
      <c r="CL36" s="181" t="str">
        <f>IFERROR(IF(LOOKUP(1,0/('[1]檢查、製造商、認證種類、字號'!$B$2:$B$7123&amp;'[1]檢查、製造商、認證種類、字號'!$E$2:$E$7123=CF36&amp;CE36),'[1]檢查、製造商、認證種類、字號'!$I$2:$I$7123)=0,"",LOOKUP(1,0/('[1]檢查、製造商、認證種類、字號'!$B$2:$B$7123&amp;'[1]檢查、製造商、認證種類、字號'!$E$2:$E$7123=CF36&amp;CE36),'[1]檢查、製造商、認證種類、字號'!$I$2:$I$7123)),"")</f>
        <v/>
      </c>
      <c r="CM36" s="182"/>
      <c r="CN36" s="183"/>
    </row>
    <row r="37" spans="1:92" s="32" customFormat="1" ht="25.5" hidden="1" thickBot="1">
      <c r="A37" s="520"/>
      <c r="B37" s="514"/>
      <c r="C37" s="41" t="s">
        <v>119</v>
      </c>
      <c r="D37" s="180" t="str">
        <f>IFERROR(IF(LOOKUP(1,0/('[1]檢查、製造商、認證種類、字號'!$B$2:$B$7525&amp;'[1]檢查、製造商、認證種類、字號'!$E$2:$E$7525=F37&amp;E37),'[1]檢查、製造商、認證種類、字號'!$C$2:$C$7525)=0,"",LOOKUP(1,0/('[1]檢查、製造商、認證種類、字號'!$B$2:$B$7525&amp;'[1]檢查、製造商、認證種類、字號'!$E$2:$E$7525=F37&amp;E37),'[1]檢查、製造商、認證種類、字號'!$C$2:$C$7525)),"")</f>
        <v/>
      </c>
      <c r="E37" s="60" t="str">
        <f>IFERROR(IF(IFERROR(VLOOKUP(F37&amp;LEFT($G$3,2),'[1]檢查、製造商、認證種類、字號'!$P$1:$Q$2,2,FALSE),"")="",VLOOKUP(F37,'[1]檢查、製造商、認證種類、字號'!$B$2:$E$7525,4,FALSE),VLOOKUP(F37&amp;LEFT($G$3,2),'[1]檢查、製造商、認證種類、字號'!$P$1:$Q$2,2,FALSE)),"")</f>
        <v/>
      </c>
      <c r="F37" s="226"/>
      <c r="G37" s="41"/>
      <c r="H37" s="41">
        <f t="shared" si="24"/>
        <v>0</v>
      </c>
      <c r="I37" s="48" t="str">
        <f>IFERROR(IF(LOOKUP(1,0/('[1]檢查、製造商、認證種類、字號'!$B$2:$B$7525&amp;'[1]檢查、製造商、認證種類、字號'!$E$2:$E$7525=F37&amp;E37),'[1]檢查、製造商、認證種類、字號'!$F$2:$F$7525)=0,"",LOOKUP(1,0/('[1]檢查、製造商、認證種類、字號'!$B$2:$B$7525&amp;'[1]檢查、製造商、認證種類、字號'!$E$2:$E$7525=F37&amp;E37),'[1]檢查、製造商、認證種類、字號'!$F$2:$F$7525)),"")</f>
        <v/>
      </c>
      <c r="J37" s="180" t="str">
        <f>IFERROR(IF(LOOKUP(1,0/('[1]檢查、製造商、認證種類、字號'!$B$2:$B$7525&amp;'[1]檢查、製造商、認證種類、字號'!$E$2:$E$7525=F37&amp;E37),'[1]檢查、製造商、認證種類、字號'!$H$2:$H$7525)=0,"",LOOKUP(1,0/('[1]檢查、製造商、認證種類、字號'!$B$2:$B$7525&amp;'[1]檢查、製造商、認證種類、字號'!$E$2:$E$7525=F37&amp;E37),'[1]檢查、製造商、認證種類、字號'!$H$2:$H$7525)),"")</f>
        <v/>
      </c>
      <c r="K37" s="180" t="str">
        <f>IFERROR(IF(LOOKUP(1,0/('[1]檢查、製造商、認證種類、字號'!$B$2:$B$7525&amp;'[1]檢查、製造商、認證種類、字號'!$E$2:$E$7525=F37&amp;E37),'[1]檢查、製造商、認證種類、字號'!$I$2:$I$7525)=0,"",LOOKUP(1,0/('[1]檢查、製造商、認證種類、字號'!$B$2:$B$7525&amp;'[1]檢查、製造商、認證種類、字號'!$E$2:$E$7525=F37&amp;E37),'[1]檢查、製造商、認證種類、字號'!$I$2:$I$7525)),"")</f>
        <v/>
      </c>
      <c r="L37" s="182" t="s">
        <v>28</v>
      </c>
      <c r="M37" s="183" t="s">
        <v>28</v>
      </c>
      <c r="N37" s="520"/>
      <c r="O37" s="514"/>
      <c r="P37" s="41" t="s">
        <v>119</v>
      </c>
      <c r="Q37" s="180" t="str">
        <f>IFERROR(IF(LOOKUP(1,0/('[1]檢查、製造商、認證種類、字號'!$B$2:$B$7525&amp;'[1]檢查、製造商、認證種類、字號'!$E$2:$E$7525=S37&amp;R37),'[1]檢查、製造商、認證種類、字號'!$C$2:$C$7525)=0,"",LOOKUP(1,0/('[1]檢查、製造商、認證種類、字號'!$B$2:$B$7525&amp;'[1]檢查、製造商、認證種類、字號'!$E$2:$E$7525=S37&amp;R37),'[1]檢查、製造商、認證種類、字號'!$C$2:$C$7525)),"")</f>
        <v/>
      </c>
      <c r="R37" s="60" t="str">
        <f>IFERROR(IF(IFERROR(VLOOKUP(S37&amp;LEFT($G$3,2),'[1]檢查、製造商、認證種類、字號'!$P$1:$Q$2,2,FALSE),"")="",VLOOKUP(S37,'[1]檢查、製造商、認證種類、字號'!$B$2:$E$7525,4,FALSE),VLOOKUP(S37&amp;LEFT($G$3,2),'[1]檢查、製造商、認證種類、字號'!$P$1:$Q$2,2,FALSE)),"")</f>
        <v/>
      </c>
      <c r="S37" s="226"/>
      <c r="T37" s="210"/>
      <c r="U37" s="41">
        <f t="shared" si="21"/>
        <v>0</v>
      </c>
      <c r="V37" s="48" t="str">
        <f>IFERROR(IF(LOOKUP(1,0/('[1]檢查、製造商、認證種類、字號'!$B$2:$B$7525&amp;'[1]檢查、製造商、認證種類、字號'!$E$2:$E$7525=S37&amp;R37),'[1]檢查、製造商、認證種類、字號'!$F$2:$F$7525)=0,"",LOOKUP(1,0/('[1]檢查、製造商、認證種類、字號'!$B$2:$B$7525&amp;'[1]檢查、製造商、認證種類、字號'!$E$2:$E$7525=S37&amp;R37),'[1]檢查、製造商、認證種類、字號'!$F$2:$F$7525)),"")</f>
        <v/>
      </c>
      <c r="W37" s="180" t="str">
        <f>IFERROR(IF(LOOKUP(1,0/('[1]檢查、製造商、認證種類、字號'!$B$2:$B$7525&amp;'[1]檢查、製造商、認證種類、字號'!$E$2:$E$7525=S37&amp;R37),'[1]檢查、製造商、認證種類、字號'!$H$2:$H$7525)=0,"",LOOKUP(1,0/('[1]檢查、製造商、認證種類、字號'!$B$2:$B$7525&amp;'[1]檢查、製造商、認證種類、字號'!$E$2:$E$7525=S37&amp;R37),'[1]檢查、製造商、認證種類、字號'!$H$2:$H$7525)),"")</f>
        <v/>
      </c>
      <c r="X37" s="181" t="str">
        <f>IFERROR(IF(LOOKUP(1,0/('[1]檢查、製造商、認證種類、字號'!$B$2:$B$7525&amp;'[1]檢查、製造商、認證種類、字號'!$E$2:$E$7525=S37&amp;R37),'[1]檢查、製造商、認證種類、字號'!$I$2:$I$7525)=0,"",LOOKUP(1,0/('[1]檢查、製造商、認證種類、字號'!$B$2:$B$7525&amp;'[1]檢查、製造商、認證種類、字號'!$E$2:$E$7525=S37&amp;R37),'[1]檢查、製造商、認證種類、字號'!$I$2:$I$7525)),"")</f>
        <v/>
      </c>
      <c r="Y37" s="182" t="s">
        <v>28</v>
      </c>
      <c r="Z37" s="183" t="s">
        <v>28</v>
      </c>
      <c r="AA37" s="520"/>
      <c r="AB37" s="514"/>
      <c r="AC37" s="41" t="s">
        <v>119</v>
      </c>
      <c r="AD37" s="180" t="str">
        <f>IFERROR(IF(LOOKUP(1,0/('[1]檢查、製造商、認證種類、字號'!$B$2:$B$7525&amp;'[1]檢查、製造商、認證種類、字號'!$E$2:$E$7525=AF37&amp;AE37),'[1]檢查、製造商、認證種類、字號'!$C$2:$C$7525)=0,"",LOOKUP(1,0/('[1]檢查、製造商、認證種類、字號'!$B$2:$B$7525&amp;'[1]檢查、製造商、認證種類、字號'!$E$2:$E$7525=AF37&amp;AE37),'[1]檢查、製造商、認證種類、字號'!$C$2:$C$7525)),"")</f>
        <v/>
      </c>
      <c r="AE37" s="60" t="str">
        <f>IFERROR(IF(IFERROR(VLOOKUP(AF37&amp;LEFT($G$3,2),'[1]檢查、製造商、認證種類、字號'!$P$1:$Q$2,2,FALSE),"")="",VLOOKUP(AF37,'[1]檢查、製造商、認證種類、字號'!$B$2:$E$7525,4,FALSE),VLOOKUP(AF37&amp;LEFT($G$3,2),'[1]檢查、製造商、認證種類、字號'!$P$1:$Q$2,2,FALSE)),"")</f>
        <v/>
      </c>
      <c r="AF37" s="233"/>
      <c r="AG37" s="41"/>
      <c r="AH37" s="41">
        <f t="shared" si="22"/>
        <v>0</v>
      </c>
      <c r="AI37" s="48" t="str">
        <f>IFERROR(IF(LOOKUP(1,0/('[1]檢查、製造商、認證種類、字號'!$B$2:$B$7525&amp;'[1]檢查、製造商、認證種類、字號'!$E$2:$E$7525=AF37&amp;AE37),'[1]檢查、製造商、認證種類、字號'!$F$2:$F$7525)=0,"",LOOKUP(1,0/('[1]檢查、製造商、認證種類、字號'!$B$2:$B$7525&amp;'[1]檢查、製造商、認證種類、字號'!$E$2:$E$7525=AF37&amp;AE37),'[1]檢查、製造商、認證種類、字號'!$F$2:$F$7525)),"")</f>
        <v/>
      </c>
      <c r="AJ37" s="180" t="str">
        <f>IFERROR(IF(LOOKUP(1,0/('[1]檢查、製造商、認證種類、字號'!$B$2:$B$7525&amp;'[1]檢查、製造商、認證種類、字號'!$E$2:$E$7525=AF37&amp;AE37),'[1]檢查、製造商、認證種類、字號'!$H$2:$H$7525)=0,"",LOOKUP(1,0/('[1]檢查、製造商、認證種類、字號'!$B$2:$B$7525&amp;'[1]檢查、製造商、認證種類、字號'!$E$2:$E$7525=AF37&amp;AE37),'[1]檢查、製造商、認證種類、字號'!$H$2:$H$7525)),"")</f>
        <v/>
      </c>
      <c r="AK37" s="181" t="str">
        <f>IFERROR(IF(LOOKUP(1,0/('[1]檢查、製造商、認證種類、字號'!$B$2:$B$7525&amp;'[1]檢查、製造商、認證種類、字號'!$E$2:$E$7525=AF37&amp;AE37),'[1]檢查、製造商、認證種類、字號'!$I$2:$I$7525)=0,"",LOOKUP(1,0/('[1]檢查、製造商、認證種類、字號'!$B$2:$B$7525&amp;'[1]檢查、製造商、認證種類、字號'!$E$2:$E$7525=AF37&amp;AE37),'[1]檢查、製造商、認證種類、字號'!$I$2:$I$7525)),"")</f>
        <v/>
      </c>
      <c r="AL37" s="182" t="s">
        <v>28</v>
      </c>
      <c r="AM37" s="183" t="s">
        <v>28</v>
      </c>
      <c r="AN37" s="520"/>
      <c r="AO37" s="514"/>
      <c r="AP37" s="41" t="s">
        <v>119</v>
      </c>
      <c r="AQ37" s="180" t="str">
        <f>IFERROR(IF(LOOKUP(1,0/('[1]檢查、製造商、認證種類、字號'!$B$2:$B$7525&amp;'[1]檢查、製造商、認證種類、字號'!$E$2:$E$7525=AS37&amp;AR37),'[1]檢查、製造商、認證種類、字號'!$C$2:$C$7525)=0,"",LOOKUP(1,0/('[1]檢查、製造商、認證種類、字號'!$B$2:$B$7525&amp;'[1]檢查、製造商、認證種類、字號'!$E$2:$E$7525=AS37&amp;AR37),'[1]檢查、製造商、認證種類、字號'!$C$2:$C$7525)),"")</f>
        <v/>
      </c>
      <c r="AR37" s="60" t="str">
        <f>IFERROR(IF(IFERROR(VLOOKUP(AS37&amp;LEFT($G$3,2),'[1]檢查、製造商、認證種類、字號'!$P$1:$Q$2,2,FALSE),"")="",VLOOKUP(AS37,'[1]檢查、製造商、認證種類、字號'!$B$2:$E$7525,4,FALSE),VLOOKUP(AS37&amp;LEFT($G$3,2),'[1]檢查、製造商、認證種類、字號'!$P$1:$Q$2,2,FALSE)),"")</f>
        <v/>
      </c>
      <c r="AS37" s="233"/>
      <c r="AT37" s="237"/>
      <c r="AU37" s="41">
        <f t="shared" si="25"/>
        <v>0</v>
      </c>
      <c r="AV37" s="48" t="str">
        <f>IFERROR(IF(LOOKUP(1,0/('[1]檢查、製造商、認證種類、字號'!$B$2:$B$7525&amp;'[1]檢查、製造商、認證種類、字號'!$E$2:$E$7525=AS37&amp;AR37),'[1]檢查、製造商、認證種類、字號'!$F$2:$F$7525)=0,"",LOOKUP(1,0/('[1]檢查、製造商、認證種類、字號'!$B$2:$B$7525&amp;'[1]檢查、製造商、認證種類、字號'!$E$2:$E$7525=AS37&amp;AR37),'[1]檢查、製造商、認證種類、字號'!$F$2:$F$7525)),"")</f>
        <v/>
      </c>
      <c r="AW37" s="180" t="str">
        <f>IFERROR(IF(LOOKUP(1,0/('[1]檢查、製造商、認證種類、字號'!$B$2:$B$7525&amp;'[1]檢查、製造商、認證種類、字號'!$E$2:$E$7525=AS37&amp;AR37),'[1]檢查、製造商、認證種類、字號'!$H$2:$H$7525)=0,"",LOOKUP(1,0/('[1]檢查、製造商、認證種類、字號'!$B$2:$B$7525&amp;'[1]檢查、製造商、認證種類、字號'!$E$2:$E$7525=AS37&amp;AR37),'[1]檢查、製造商、認證種類、字號'!$H$2:$H$7525)),"")</f>
        <v/>
      </c>
      <c r="AX37" s="181" t="str">
        <f>IFERROR(IF(LOOKUP(1,0/('[1]檢查、製造商、認證種類、字號'!$B$2:$B$7525&amp;'[1]檢查、製造商、認證種類、字號'!$E$2:$E$7525=AS37&amp;AR37),'[1]檢查、製造商、認證種類、字號'!$I$2:$I$7525)=0,"",LOOKUP(1,0/('[1]檢查、製造商、認證種類、字號'!$B$2:$B$7525&amp;'[1]檢查、製造商、認證種類、字號'!$E$2:$E$7525=AS37&amp;AR37),'[1]檢查、製造商、認證種類、字號'!$I$2:$I$7525)),"")</f>
        <v/>
      </c>
      <c r="AY37" s="182" t="s">
        <v>28</v>
      </c>
      <c r="AZ37" s="183" t="s">
        <v>28</v>
      </c>
      <c r="BA37" s="516"/>
      <c r="BB37" s="514"/>
      <c r="BC37" s="41" t="s">
        <v>119</v>
      </c>
      <c r="BD37" s="180" t="str">
        <f>IFERROR(IF(LOOKUP(1,0/('[1]檢查、製造商、認證種類、字號'!$B$2:$B$7525&amp;'[1]檢查、製造商、認證種類、字號'!$E$2:$E$7525=BF37&amp;BE37),'[1]檢查、製造商、認證種類、字號'!$C$2:$C$7525)=0,"",LOOKUP(1,0/('[1]檢查、製造商、認證種類、字號'!$B$2:$B$7525&amp;'[1]檢查、製造商、認證種類、字號'!$E$2:$E$7525=BF37&amp;BE37),'[1]檢查、製造商、認證種類、字號'!$C$2:$C$7525)),"")</f>
        <v/>
      </c>
      <c r="BE37" s="60" t="str">
        <f>IFERROR(IF(IFERROR(VLOOKUP(BF37&amp;LEFT($G$3,2),'[1]檢查、製造商、認證種類、字號'!$P$1:$Q$2,2,FALSE),"")="",VLOOKUP(BF37,'[1]檢查、製造商、認證種類、字號'!$B$2:$E$7525,4,FALSE),VLOOKUP(BF37&amp;LEFT($G$3,2),'[1]檢查、製造商、認證種類、字號'!$P$1:$Q$2,2,FALSE)),"")</f>
        <v/>
      </c>
      <c r="BF37" s="233"/>
      <c r="BG37" s="40"/>
      <c r="BH37" s="41">
        <f t="shared" si="26"/>
        <v>0</v>
      </c>
      <c r="BI37" s="48" t="str">
        <f>IFERROR(IF(LOOKUP(1,0/('[1]檢查、製造商、認證種類、字號'!$B$2:$B$7525&amp;'[1]檢查、製造商、認證種類、字號'!$E$2:$E$7525=BF37&amp;BE37),'[1]檢查、製造商、認證種類、字號'!$F$2:$F$7525)=0,"",LOOKUP(1,0/('[1]檢查、製造商、認證種類、字號'!$B$2:$B$7525&amp;'[1]檢查、製造商、認證種類、字號'!$E$2:$E$7525=BF37&amp;BE37),'[1]檢查、製造商、認證種類、字號'!$F$2:$F$7525)),"")</f>
        <v/>
      </c>
      <c r="BJ37" s="180" t="str">
        <f>IFERROR(IF(LOOKUP(1,0/('[1]檢查、製造商、認證種類、字號'!$B$2:$B$7525&amp;'[1]檢查、製造商、認證種類、字號'!$E$2:$E$7525=BF37&amp;BE37),'[1]檢查、製造商、認證種類、字號'!$H$2:$H$7525)=0,"",LOOKUP(1,0/('[1]檢查、製造商、認證種類、字號'!$B$2:$B$7525&amp;'[1]檢查、製造商、認證種類、字號'!$E$2:$E$7525=BF37&amp;BE37),'[1]檢查、製造商、認證種類、字號'!$H$2:$H$7525)),"")</f>
        <v/>
      </c>
      <c r="BK37" s="181" t="str">
        <f>IFERROR(IF(LOOKUP(1,0/('[1]檢查、製造商、認證種類、字號'!$B$2:$B$7525&amp;'[1]檢查、製造商、認證種類、字號'!$E$2:$E$7525=BF37&amp;BE37),'[1]檢查、製造商、認證種類、字號'!$I$2:$I$7525)=0,"",LOOKUP(1,0/('[1]檢查、製造商、認證種類、字號'!$B$2:$B$7525&amp;'[1]檢查、製造商、認證種類、字號'!$E$2:$E$7525=BF37&amp;BE37),'[1]檢查、製造商、認證種類、字號'!$I$2:$I$7525)),"")</f>
        <v/>
      </c>
      <c r="BL37" s="182" t="s">
        <v>28</v>
      </c>
      <c r="BM37" s="183" t="s">
        <v>28</v>
      </c>
      <c r="BN37" s="516"/>
      <c r="BO37" s="514"/>
      <c r="BP37" s="41" t="s">
        <v>119</v>
      </c>
      <c r="BQ37" s="180" t="str">
        <f>IFERROR(IF(LOOKUP(1,0/('[1]檢查、製造商、認證種類、字號'!$B$2:$B$7525&amp;'[1]檢查、製造商、認證種類、字號'!$E$2:$E$7525=BS37&amp;BR37),'[1]檢查、製造商、認證種類、字號'!$C$2:$C$7525)=0,"",LOOKUP(1,0/('[1]檢查、製造商、認證種類、字號'!$B$2:$B$7525&amp;'[1]檢查、製造商、認證種類、字號'!$E$2:$E$7525=BS37&amp;BR37),'[1]檢查、製造商、認證種類、字號'!$C$2:$C$7525)),"")</f>
        <v/>
      </c>
      <c r="BR37" s="60" t="str">
        <f>IFERROR(IF(IFERROR(VLOOKUP(BS37&amp;LEFT($G$3,2),'[1]檢查、製造商、認證種類、字號'!$P$1:$Q$2,2,FALSE),"")="",VLOOKUP(BS37,'[1]檢查、製造商、認證種類、字號'!$B$2:$E$7525,4,FALSE),VLOOKUP(BS37&amp;LEFT($G$3,2),'[1]檢查、製造商、認證種類、字號'!$P$1:$Q$2,2,FALSE)),"")</f>
        <v/>
      </c>
      <c r="BS37" s="233"/>
      <c r="BT37" s="40"/>
      <c r="BU37" s="41">
        <f t="shared" si="27"/>
        <v>0</v>
      </c>
      <c r="BV37" s="48" t="str">
        <f>IFERROR(IF(LOOKUP(1,0/('[1]檢查、製造商、認證種類、字號'!$B$2:$B$7525&amp;'[1]檢查、製造商、認證種類、字號'!$E$2:$E$7525=BS37&amp;BR37),'[1]檢查、製造商、認證種類、字號'!$F$2:$F$7525)=0,"",LOOKUP(1,0/('[1]檢查、製造商、認證種類、字號'!$B$2:$B$7525&amp;'[1]檢查、製造商、認證種類、字號'!$E$2:$E$7525=BS37&amp;BR37),'[1]檢查、製造商、認證種類、字號'!$F$2:$F$7525)),"")</f>
        <v/>
      </c>
      <c r="BW37" s="224"/>
      <c r="BX37" s="41" t="str">
        <f t="shared" si="23"/>
        <v/>
      </c>
      <c r="BY37" s="180" t="str">
        <f>IFERROR(IF(LOOKUP(1,0/('[1]檢查、製造商、認證種類、字號'!$B$2:$B$7525&amp;'[1]檢查、製造商、認證種類、字號'!$E$2:$E$7525=BS37&amp;BR37),'[1]檢查、製造商、認證種類、字號'!$H$2:$H$7525)=0,"",LOOKUP(1,0/('[1]檢查、製造商、認證種類、字號'!$B$2:$B$7525&amp;'[1]檢查、製造商、認證種類、字號'!$E$2:$E$7525=BS37&amp;BR37),'[1]檢查、製造商、認證種類、字號'!$H$2:$H$7525)),"")</f>
        <v/>
      </c>
      <c r="BZ37" s="181" t="str">
        <f>IFERROR(IF(LOOKUP(1,0/('[1]檢查、製造商、認證種類、字號'!$B$2:$B$7525&amp;'[1]檢查、製造商、認證種類、字號'!$E$2:$E$7525=BS37&amp;BR37),'[1]檢查、製造商、認證種類、字號'!$I$2:$I$7525)=0,"",LOOKUP(1,0/('[1]檢查、製造商、認證種類、字號'!$B$2:$B$7525&amp;'[1]檢查、製造商、認證種類、字號'!$E$2:$E$7525=BS37&amp;BR37),'[1]檢查、製造商、認證種類、字號'!$I$2:$I$7525)),"")</f>
        <v/>
      </c>
      <c r="CA37" s="182" t="s">
        <v>28</v>
      </c>
      <c r="CB37" s="183" t="s">
        <v>28</v>
      </c>
      <c r="CC37" s="238" t="s">
        <v>30</v>
      </c>
      <c r="CD37" s="176" t="str">
        <f>IFERROR(IF(LOOKUP(1,0/('[1]檢查、製造商、認證種類、字號'!$B$2:$B$7123&amp;'[1]檢查、製造商、認證種類、字號'!$E$2:$E$7123=CF37&amp;CE37),'[1]檢查、製造商、認證種類、字號'!$C$2:$C$7123)=0,"",LOOKUP(1,0/('[1]檢查、製造商、認證種類、字號'!$B$2:$B$7123&amp;'[1]檢查、製造商、認證種類、字號'!$E$2:$E$7123=CF37&amp;CE37),'[1]檢查、製造商、認證種類、字號'!$C$2:$C$7123)),"")</f>
        <v/>
      </c>
      <c r="CE37" s="176" t="str">
        <f>IFERROR(IF(IFERROR(VLOOKUP(CF37&amp;LEFT($G$3,2),'[1]檢查、製造商、認證種類、字號'!$Q$2:$R$87,2,FALSE),"")="",VLOOKUP(CF37,'[1]檢查、製造商、認證種類、字號'!$B$2:$G$7123,4,FALSE),VLOOKUP(CF37&amp;LEFT($G$3,2),'[1]檢查、製造商、認證種類、字號'!$Q$2:$R$198,2,FALSE)),"")</f>
        <v/>
      </c>
      <c r="CF37" s="176"/>
      <c r="CG37" s="176"/>
      <c r="CH37" s="177" t="str">
        <f>IFERROR(IF(LOOKUP(1,0/('[1]檢查、製造商、認證種類、字號'!$B$2:$B$7123&amp;'[1]檢查、製造商、認證種類、字號'!$E$2:$E$7123=CF37&amp;CE37),'[1]檢查、製造商、認證種類、字號'!$F$2:$F$7123)=0,"",LOOKUP(1,0/('[1]檢查、製造商、認證種類、字號'!$B$2:$B$7123&amp;'[1]檢查、製造商、認證種類、字號'!$E$2:$E$7123=CF37&amp;CE37),'[1]檢查、製造商、認證種類、字號'!$F$2:$F$7123)),"")</f>
        <v/>
      </c>
      <c r="CI37" s="240"/>
      <c r="CJ37" s="179" t="str">
        <f t="shared" si="2"/>
        <v/>
      </c>
      <c r="CK37" s="180" t="str">
        <f>IFERROR(IF(LOOKUP(1,0/('[1]檢查、製造商、認證種類、字號'!$B$2:$B$7123&amp;'[1]檢查、製造商、認證種類、字號'!$E$2:$E$7123=CF37&amp;CE37),'[1]檢查、製造商、認證種類、字號'!$H$2:$H$7123)=0,"",LOOKUP(1,0/('[1]檢查、製造商、認證種類、字號'!$B$2:$B$7123&amp;'[1]檢查、製造商、認證種類、字號'!$E$2:$E$7123=CF37&amp;CE37),'[1]檢查、製造商、認證種類、字號'!$H$2:$H$7123)),"")</f>
        <v/>
      </c>
      <c r="CL37" s="181" t="str">
        <f>IFERROR(IF(LOOKUP(1,0/('[1]檢查、製造商、認證種類、字號'!$B$2:$B$7123&amp;'[1]檢查、製造商、認證種類、字號'!$E$2:$E$7123=CF37&amp;CE37),'[1]檢查、製造商、認證種類、字號'!$I$2:$I$7123)=0,"",LOOKUP(1,0/('[1]檢查、製造商、認證種類、字號'!$B$2:$B$7123&amp;'[1]檢查、製造商、認證種類、字號'!$E$2:$E$7123=CF37&amp;CE37),'[1]檢查、製造商、認證種類、字號'!$I$2:$I$7123)),"")</f>
        <v/>
      </c>
      <c r="CM37" s="182"/>
      <c r="CN37" s="183"/>
    </row>
    <row r="38" spans="1:92" s="32" customFormat="1" ht="25.5" hidden="1" thickBot="1">
      <c r="A38" s="520"/>
      <c r="B38" s="514"/>
      <c r="C38" s="41" t="s">
        <v>119</v>
      </c>
      <c r="D38" s="180" t="str">
        <f>IFERROR(IF(LOOKUP(1,0/('[1]檢查、製造商、認證種類、字號'!$B$2:$B$7525&amp;'[1]檢查、製造商、認證種類、字號'!$E$2:$E$7525=F38&amp;E38),'[1]檢查、製造商、認證種類、字號'!$C$2:$C$7525)=0,"",LOOKUP(1,0/('[1]檢查、製造商、認證種類、字號'!$B$2:$B$7525&amp;'[1]檢查、製造商、認證種類、字號'!$E$2:$E$7525=F38&amp;E38),'[1]檢查、製造商、認證種類、字號'!$C$2:$C$7525)),"")</f>
        <v/>
      </c>
      <c r="E38" s="60" t="str">
        <f>IFERROR(IF(IFERROR(VLOOKUP(F38&amp;LEFT($G$3,2),'[1]檢查、製造商、認證種類、字號'!$P$1:$Q$2,2,FALSE),"")="",VLOOKUP(F38,'[1]檢查、製造商、認證種類、字號'!$B$2:$E$7525,4,FALSE),VLOOKUP(F38&amp;LEFT($G$3,2),'[1]檢查、製造商、認證種類、字號'!$P$1:$Q$2,2,FALSE)),"")</f>
        <v/>
      </c>
      <c r="F38" s="226"/>
      <c r="G38" s="41"/>
      <c r="H38" s="41">
        <f t="shared" si="24"/>
        <v>0</v>
      </c>
      <c r="I38" s="48" t="str">
        <f>IFERROR(IF(LOOKUP(1,0/('[1]檢查、製造商、認證種類、字號'!$B$2:$B$7525&amp;'[1]檢查、製造商、認證種類、字號'!$E$2:$E$7525=F38&amp;E38),'[1]檢查、製造商、認證種類、字號'!$F$2:$F$7525)=0,"",LOOKUP(1,0/('[1]檢查、製造商、認證種類、字號'!$B$2:$B$7525&amp;'[1]檢查、製造商、認證種類、字號'!$E$2:$E$7525=F38&amp;E38),'[1]檢查、製造商、認證種類、字號'!$F$2:$F$7525)),"")</f>
        <v/>
      </c>
      <c r="J38" s="180" t="str">
        <f>IFERROR(IF(LOOKUP(1,0/('[1]檢查、製造商、認證種類、字號'!$B$2:$B$7525&amp;'[1]檢查、製造商、認證種類、字號'!$E$2:$E$7525=F38&amp;E38),'[1]檢查、製造商、認證種類、字號'!$H$2:$H$7525)=0,"",LOOKUP(1,0/('[1]檢查、製造商、認證種類、字號'!$B$2:$B$7525&amp;'[1]檢查、製造商、認證種類、字號'!$E$2:$E$7525=F38&amp;E38),'[1]檢查、製造商、認證種類、字號'!$H$2:$H$7525)),"")</f>
        <v/>
      </c>
      <c r="K38" s="180" t="str">
        <f>IFERROR(IF(LOOKUP(1,0/('[1]檢查、製造商、認證種類、字號'!$B$2:$B$7525&amp;'[1]檢查、製造商、認證種類、字號'!$E$2:$E$7525=F38&amp;E38),'[1]檢查、製造商、認證種類、字號'!$I$2:$I$7525)=0,"",LOOKUP(1,0/('[1]檢查、製造商、認證種類、字號'!$B$2:$B$7525&amp;'[1]檢查、製造商、認證種類、字號'!$E$2:$E$7525=F38&amp;E38),'[1]檢查、製造商、認證種類、字號'!$I$2:$I$7525)),"")</f>
        <v/>
      </c>
      <c r="L38" s="182" t="s">
        <v>28</v>
      </c>
      <c r="M38" s="183" t="s">
        <v>28</v>
      </c>
      <c r="N38" s="520"/>
      <c r="O38" s="514"/>
      <c r="P38" s="41" t="s">
        <v>119</v>
      </c>
      <c r="Q38" s="180" t="str">
        <f>IFERROR(IF(LOOKUP(1,0/('[1]檢查、製造商、認證種類、字號'!$B$2:$B$7525&amp;'[1]檢查、製造商、認證種類、字號'!$E$2:$E$7525=S38&amp;R38),'[1]檢查、製造商、認證種類、字號'!$C$2:$C$7525)=0,"",LOOKUP(1,0/('[1]檢查、製造商、認證種類、字號'!$B$2:$B$7525&amp;'[1]檢查、製造商、認證種類、字號'!$E$2:$E$7525=S38&amp;R38),'[1]檢查、製造商、認證種類、字號'!$C$2:$C$7525)),"")</f>
        <v/>
      </c>
      <c r="R38" s="60" t="str">
        <f>IFERROR(IF(IFERROR(VLOOKUP(S38&amp;LEFT($G$3,2),'[1]檢查、製造商、認證種類、字號'!$P$1:$Q$2,2,FALSE),"")="",VLOOKUP(S38,'[1]檢查、製造商、認證種類、字號'!$B$2:$E$7525,4,FALSE),VLOOKUP(S38&amp;LEFT($G$3,2),'[1]檢查、製造商、認證種類、字號'!$P$1:$Q$2,2,FALSE)),"")</f>
        <v/>
      </c>
      <c r="S38" s="226"/>
      <c r="T38" s="210"/>
      <c r="U38" s="41">
        <f t="shared" si="21"/>
        <v>0</v>
      </c>
      <c r="V38" s="48" t="str">
        <f>IFERROR(IF(LOOKUP(1,0/('[1]檢查、製造商、認證種類、字號'!$B$2:$B$7525&amp;'[1]檢查、製造商、認證種類、字號'!$E$2:$E$7525=S38&amp;R38),'[1]檢查、製造商、認證種類、字號'!$F$2:$F$7525)=0,"",LOOKUP(1,0/('[1]檢查、製造商、認證種類、字號'!$B$2:$B$7525&amp;'[1]檢查、製造商、認證種類、字號'!$E$2:$E$7525=S38&amp;R38),'[1]檢查、製造商、認證種類、字號'!$F$2:$F$7525)),"")</f>
        <v/>
      </c>
      <c r="W38" s="180" t="str">
        <f>IFERROR(IF(LOOKUP(1,0/('[1]檢查、製造商、認證種類、字號'!$B$2:$B$7525&amp;'[1]檢查、製造商、認證種類、字號'!$E$2:$E$7525=S38&amp;R38),'[1]檢查、製造商、認證種類、字號'!$H$2:$H$7525)=0,"",LOOKUP(1,0/('[1]檢查、製造商、認證種類、字號'!$B$2:$B$7525&amp;'[1]檢查、製造商、認證種類、字號'!$E$2:$E$7525=S38&amp;R38),'[1]檢查、製造商、認證種類、字號'!$H$2:$H$7525)),"")</f>
        <v/>
      </c>
      <c r="X38" s="181" t="str">
        <f>IFERROR(IF(LOOKUP(1,0/('[1]檢查、製造商、認證種類、字號'!$B$2:$B$7525&amp;'[1]檢查、製造商、認證種類、字號'!$E$2:$E$7525=S38&amp;R38),'[1]檢查、製造商、認證種類、字號'!$I$2:$I$7525)=0,"",LOOKUP(1,0/('[1]檢查、製造商、認證種類、字號'!$B$2:$B$7525&amp;'[1]檢查、製造商、認證種類、字號'!$E$2:$E$7525=S38&amp;R38),'[1]檢查、製造商、認證種類、字號'!$I$2:$I$7525)),"")</f>
        <v/>
      </c>
      <c r="Y38" s="182" t="s">
        <v>28</v>
      </c>
      <c r="Z38" s="183" t="s">
        <v>28</v>
      </c>
      <c r="AA38" s="520"/>
      <c r="AB38" s="514"/>
      <c r="AC38" s="41" t="s">
        <v>119</v>
      </c>
      <c r="AD38" s="180" t="str">
        <f>IFERROR(IF(LOOKUP(1,0/('[1]檢查、製造商、認證種類、字號'!$B$2:$B$7525&amp;'[1]檢查、製造商、認證種類、字號'!$E$2:$E$7525=AF38&amp;AE38),'[1]檢查、製造商、認證種類、字號'!$C$2:$C$7525)=0,"",LOOKUP(1,0/('[1]檢查、製造商、認證種類、字號'!$B$2:$B$7525&amp;'[1]檢查、製造商、認證種類、字號'!$E$2:$E$7525=AF38&amp;AE38),'[1]檢查、製造商、認證種類、字號'!$C$2:$C$7525)),"")</f>
        <v/>
      </c>
      <c r="AE38" s="60" t="str">
        <f>IFERROR(IF(IFERROR(VLOOKUP(AF38&amp;LEFT($G$3,2),'[1]檢查、製造商、認證種類、字號'!$P$1:$Q$2,2,FALSE),"")="",VLOOKUP(AF38,'[1]檢查、製造商、認證種類、字號'!$B$2:$E$7525,4,FALSE),VLOOKUP(AF38&amp;LEFT($G$3,2),'[1]檢查、製造商、認證種類、字號'!$P$1:$Q$2,2,FALSE)),"")</f>
        <v/>
      </c>
      <c r="AF38" s="233"/>
      <c r="AG38" s="41"/>
      <c r="AH38" s="41">
        <f t="shared" si="22"/>
        <v>0</v>
      </c>
      <c r="AI38" s="48" t="str">
        <f>IFERROR(IF(LOOKUP(1,0/('[1]檢查、製造商、認證種類、字號'!$B$2:$B$7525&amp;'[1]檢查、製造商、認證種類、字號'!$E$2:$E$7525=AF38&amp;AE38),'[1]檢查、製造商、認證種類、字號'!$F$2:$F$7525)=0,"",LOOKUP(1,0/('[1]檢查、製造商、認證種類、字號'!$B$2:$B$7525&amp;'[1]檢查、製造商、認證種類、字號'!$E$2:$E$7525=AF38&amp;AE38),'[1]檢查、製造商、認證種類、字號'!$F$2:$F$7525)),"")</f>
        <v/>
      </c>
      <c r="AJ38" s="180" t="str">
        <f>IFERROR(IF(LOOKUP(1,0/('[1]檢查、製造商、認證種類、字號'!$B$2:$B$7525&amp;'[1]檢查、製造商、認證種類、字號'!$E$2:$E$7525=AF38&amp;AE38),'[1]檢查、製造商、認證種類、字號'!$H$2:$H$7525)=0,"",LOOKUP(1,0/('[1]檢查、製造商、認證種類、字號'!$B$2:$B$7525&amp;'[1]檢查、製造商、認證種類、字號'!$E$2:$E$7525=AF38&amp;AE38),'[1]檢查、製造商、認證種類、字號'!$H$2:$H$7525)),"")</f>
        <v/>
      </c>
      <c r="AK38" s="181" t="str">
        <f>IFERROR(IF(LOOKUP(1,0/('[1]檢查、製造商、認證種類、字號'!$B$2:$B$7525&amp;'[1]檢查、製造商、認證種類、字號'!$E$2:$E$7525=AF38&amp;AE38),'[1]檢查、製造商、認證種類、字號'!$I$2:$I$7525)=0,"",LOOKUP(1,0/('[1]檢查、製造商、認證種類、字號'!$B$2:$B$7525&amp;'[1]檢查、製造商、認證種類、字號'!$E$2:$E$7525=AF38&amp;AE38),'[1]檢查、製造商、認證種類、字號'!$I$2:$I$7525)),"")</f>
        <v/>
      </c>
      <c r="AL38" s="182" t="s">
        <v>28</v>
      </c>
      <c r="AM38" s="183" t="s">
        <v>28</v>
      </c>
      <c r="AN38" s="520"/>
      <c r="AO38" s="514"/>
      <c r="AP38" s="41" t="s">
        <v>119</v>
      </c>
      <c r="AQ38" s="180" t="str">
        <f>IFERROR(IF(LOOKUP(1,0/('[1]檢查、製造商、認證種類、字號'!$B$2:$B$7525&amp;'[1]檢查、製造商、認證種類、字號'!$E$2:$E$7525=AS38&amp;AR38),'[1]檢查、製造商、認證種類、字號'!$C$2:$C$7525)=0,"",LOOKUP(1,0/('[1]檢查、製造商、認證種類、字號'!$B$2:$B$7525&amp;'[1]檢查、製造商、認證種類、字號'!$E$2:$E$7525=AS38&amp;AR38),'[1]檢查、製造商、認證種類、字號'!$C$2:$C$7525)),"")</f>
        <v/>
      </c>
      <c r="AR38" s="60" t="str">
        <f>IFERROR(IF(IFERROR(VLOOKUP(AS38&amp;LEFT($G$3,2),'[1]檢查、製造商、認證種類、字號'!$P$1:$Q$2,2,FALSE),"")="",VLOOKUP(AS38,'[1]檢查、製造商、認證種類、字號'!$B$2:$E$7525,4,FALSE),VLOOKUP(AS38&amp;LEFT($G$3,2),'[1]檢查、製造商、認證種類、字號'!$P$1:$Q$2,2,FALSE)),"")</f>
        <v/>
      </c>
      <c r="AS38" s="233"/>
      <c r="AT38" s="237"/>
      <c r="AU38" s="41">
        <f t="shared" si="25"/>
        <v>0</v>
      </c>
      <c r="AV38" s="48" t="str">
        <f>IFERROR(IF(LOOKUP(1,0/('[1]檢查、製造商、認證種類、字號'!$B$2:$B$7525&amp;'[1]檢查、製造商、認證種類、字號'!$E$2:$E$7525=AS38&amp;AR38),'[1]檢查、製造商、認證種類、字號'!$F$2:$F$7525)=0,"",LOOKUP(1,0/('[1]檢查、製造商、認證種類、字號'!$B$2:$B$7525&amp;'[1]檢查、製造商、認證種類、字號'!$E$2:$E$7525=AS38&amp;AR38),'[1]檢查、製造商、認證種類、字號'!$F$2:$F$7525)),"")</f>
        <v/>
      </c>
      <c r="AW38" s="180" t="str">
        <f>IFERROR(IF(LOOKUP(1,0/('[1]檢查、製造商、認證種類、字號'!$B$2:$B$7525&amp;'[1]檢查、製造商、認證種類、字號'!$E$2:$E$7525=AS38&amp;AR38),'[1]檢查、製造商、認證種類、字號'!$H$2:$H$7525)=0,"",LOOKUP(1,0/('[1]檢查、製造商、認證種類、字號'!$B$2:$B$7525&amp;'[1]檢查、製造商、認證種類、字號'!$E$2:$E$7525=AS38&amp;AR38),'[1]檢查、製造商、認證種類、字號'!$H$2:$H$7525)),"")</f>
        <v/>
      </c>
      <c r="AX38" s="181" t="str">
        <f>IFERROR(IF(LOOKUP(1,0/('[1]檢查、製造商、認證種類、字號'!$B$2:$B$7525&amp;'[1]檢查、製造商、認證種類、字號'!$E$2:$E$7525=AS38&amp;AR38),'[1]檢查、製造商、認證種類、字號'!$I$2:$I$7525)=0,"",LOOKUP(1,0/('[1]檢查、製造商、認證種類、字號'!$B$2:$B$7525&amp;'[1]檢查、製造商、認證種類、字號'!$E$2:$E$7525=AS38&amp;AR38),'[1]檢查、製造商、認證種類、字號'!$I$2:$I$7525)),"")</f>
        <v/>
      </c>
      <c r="AY38" s="182" t="s">
        <v>28</v>
      </c>
      <c r="AZ38" s="183" t="s">
        <v>28</v>
      </c>
      <c r="BA38" s="516"/>
      <c r="BB38" s="514"/>
      <c r="BC38" s="41" t="s">
        <v>119</v>
      </c>
      <c r="BD38" s="180" t="str">
        <f>IFERROR(IF(LOOKUP(1,0/('[1]檢查、製造商、認證種類、字號'!$B$2:$B$7525&amp;'[1]檢查、製造商、認證種類、字號'!$E$2:$E$7525=BF38&amp;BE38),'[1]檢查、製造商、認證種類、字號'!$C$2:$C$7525)=0,"",LOOKUP(1,0/('[1]檢查、製造商、認證種類、字號'!$B$2:$B$7525&amp;'[1]檢查、製造商、認證種類、字號'!$E$2:$E$7525=BF38&amp;BE38),'[1]檢查、製造商、認證種類、字號'!$C$2:$C$7525)),"")</f>
        <v/>
      </c>
      <c r="BE38" s="60" t="str">
        <f>IFERROR(IF(IFERROR(VLOOKUP(BF38&amp;LEFT($G$3,2),'[1]檢查、製造商、認證種類、字號'!$P$1:$Q$2,2,FALSE),"")="",VLOOKUP(BF38,'[1]檢查、製造商、認證種類、字號'!$B$2:$E$7525,4,FALSE),VLOOKUP(BF38&amp;LEFT($G$3,2),'[1]檢查、製造商、認證種類、字號'!$P$1:$Q$2,2,FALSE)),"")</f>
        <v/>
      </c>
      <c r="BF38" s="233"/>
      <c r="BG38" s="40"/>
      <c r="BH38" s="41">
        <f t="shared" si="26"/>
        <v>0</v>
      </c>
      <c r="BI38" s="48" t="str">
        <f>IFERROR(IF(LOOKUP(1,0/('[1]檢查、製造商、認證種類、字號'!$B$2:$B$7525&amp;'[1]檢查、製造商、認證種類、字號'!$E$2:$E$7525=BF38&amp;BE38),'[1]檢查、製造商、認證種類、字號'!$F$2:$F$7525)=0,"",LOOKUP(1,0/('[1]檢查、製造商、認證種類、字號'!$B$2:$B$7525&amp;'[1]檢查、製造商、認證種類、字號'!$E$2:$E$7525=BF38&amp;BE38),'[1]檢查、製造商、認證種類、字號'!$F$2:$F$7525)),"")</f>
        <v/>
      </c>
      <c r="BJ38" s="180" t="str">
        <f>IFERROR(IF(LOOKUP(1,0/('[1]檢查、製造商、認證種類、字號'!$B$2:$B$7525&amp;'[1]檢查、製造商、認證種類、字號'!$E$2:$E$7525=BF38&amp;BE38),'[1]檢查、製造商、認證種類、字號'!$H$2:$H$7525)=0,"",LOOKUP(1,0/('[1]檢查、製造商、認證種類、字號'!$B$2:$B$7525&amp;'[1]檢查、製造商、認證種類、字號'!$E$2:$E$7525=BF38&amp;BE38),'[1]檢查、製造商、認證種類、字號'!$H$2:$H$7525)),"")</f>
        <v/>
      </c>
      <c r="BK38" s="181" t="str">
        <f>IFERROR(IF(LOOKUP(1,0/('[1]檢查、製造商、認證種類、字號'!$B$2:$B$7525&amp;'[1]檢查、製造商、認證種類、字號'!$E$2:$E$7525=BF38&amp;BE38),'[1]檢查、製造商、認證種類、字號'!$I$2:$I$7525)=0,"",LOOKUP(1,0/('[1]檢查、製造商、認證種類、字號'!$B$2:$B$7525&amp;'[1]檢查、製造商、認證種類、字號'!$E$2:$E$7525=BF38&amp;BE38),'[1]檢查、製造商、認證種類、字號'!$I$2:$I$7525)),"")</f>
        <v/>
      </c>
      <c r="BL38" s="182" t="s">
        <v>28</v>
      </c>
      <c r="BM38" s="183" t="s">
        <v>28</v>
      </c>
      <c r="BN38" s="516"/>
      <c r="BO38" s="514"/>
      <c r="BP38" s="41" t="s">
        <v>119</v>
      </c>
      <c r="BQ38" s="180" t="str">
        <f>IFERROR(IF(LOOKUP(1,0/('[1]檢查、製造商、認證種類、字號'!$B$2:$B$7525&amp;'[1]檢查、製造商、認證種類、字號'!$E$2:$E$7525=BS38&amp;BR38),'[1]檢查、製造商、認證種類、字號'!$C$2:$C$7525)=0,"",LOOKUP(1,0/('[1]檢查、製造商、認證種類、字號'!$B$2:$B$7525&amp;'[1]檢查、製造商、認證種類、字號'!$E$2:$E$7525=BS38&amp;BR38),'[1]檢查、製造商、認證種類、字號'!$C$2:$C$7525)),"")</f>
        <v/>
      </c>
      <c r="BR38" s="60" t="str">
        <f>IFERROR(IF(IFERROR(VLOOKUP(BS38&amp;LEFT($G$3,2),'[1]檢查、製造商、認證種類、字號'!$P$1:$Q$2,2,FALSE),"")="",VLOOKUP(BS38,'[1]檢查、製造商、認證種類、字號'!$B$2:$E$7525,4,FALSE),VLOOKUP(BS38&amp;LEFT($G$3,2),'[1]檢查、製造商、認證種類、字號'!$P$1:$Q$2,2,FALSE)),"")</f>
        <v/>
      </c>
      <c r="BS38" s="233"/>
      <c r="BT38" s="40"/>
      <c r="BU38" s="41">
        <f t="shared" si="27"/>
        <v>0</v>
      </c>
      <c r="BV38" s="48" t="str">
        <f>IFERROR(IF(LOOKUP(1,0/('[1]檢查、製造商、認證種類、字號'!$B$2:$B$7525&amp;'[1]檢查、製造商、認證種類、字號'!$E$2:$E$7525=BS38&amp;BR38),'[1]檢查、製造商、認證種類、字號'!$F$2:$F$7525)=0,"",LOOKUP(1,0/('[1]檢查、製造商、認證種類、字號'!$B$2:$B$7525&amp;'[1]檢查、製造商、認證種類、字號'!$E$2:$E$7525=BS38&amp;BR38),'[1]檢查、製造商、認證種類、字號'!$F$2:$F$7525)),"")</f>
        <v/>
      </c>
      <c r="BW38" s="224"/>
      <c r="BX38" s="41" t="str">
        <f t="shared" si="23"/>
        <v/>
      </c>
      <c r="BY38" s="180" t="str">
        <f>IFERROR(IF(LOOKUP(1,0/('[1]檢查、製造商、認證種類、字號'!$B$2:$B$7525&amp;'[1]檢查、製造商、認證種類、字號'!$E$2:$E$7525=BS38&amp;BR38),'[1]檢查、製造商、認證種類、字號'!$H$2:$H$7525)=0,"",LOOKUP(1,0/('[1]檢查、製造商、認證種類、字號'!$B$2:$B$7525&amp;'[1]檢查、製造商、認證種類、字號'!$E$2:$E$7525=BS38&amp;BR38),'[1]檢查、製造商、認證種類、字號'!$H$2:$H$7525)),"")</f>
        <v/>
      </c>
      <c r="BZ38" s="181" t="str">
        <f>IFERROR(IF(LOOKUP(1,0/('[1]檢查、製造商、認證種類、字號'!$B$2:$B$7525&amp;'[1]檢查、製造商、認證種類、字號'!$E$2:$E$7525=BS38&amp;BR38),'[1]檢查、製造商、認證種類、字號'!$I$2:$I$7525)=0,"",LOOKUP(1,0/('[1]檢查、製造商、認證種類、字號'!$B$2:$B$7525&amp;'[1]檢查、製造商、認證種類、字號'!$E$2:$E$7525=BS38&amp;BR38),'[1]檢查、製造商、認證種類、字號'!$I$2:$I$7525)),"")</f>
        <v/>
      </c>
      <c r="CA38" s="182" t="s">
        <v>28</v>
      </c>
      <c r="CB38" s="183" t="s">
        <v>28</v>
      </c>
      <c r="CC38" s="238" t="s">
        <v>30</v>
      </c>
      <c r="CD38" s="176" t="str">
        <f>IFERROR(IF(LOOKUP(1,0/('[1]檢查、製造商、認證種類、字號'!$B$2:$B$7123&amp;'[1]檢查、製造商、認證種類、字號'!$E$2:$E$7123=CF38&amp;CE38),'[1]檢查、製造商、認證種類、字號'!$C$2:$C$7123)=0,"",LOOKUP(1,0/('[1]檢查、製造商、認證種類、字號'!$B$2:$B$7123&amp;'[1]檢查、製造商、認證種類、字號'!$E$2:$E$7123=CF38&amp;CE38),'[1]檢查、製造商、認證種類、字號'!$C$2:$C$7123)),"")</f>
        <v/>
      </c>
      <c r="CE38" s="176" t="str">
        <f>IFERROR(IF(IFERROR(VLOOKUP(CF38&amp;LEFT($G$3,2),'[1]檢查、製造商、認證種類、字號'!$Q$2:$R$87,2,FALSE),"")="",VLOOKUP(CF38,'[1]檢查、製造商、認證種類、字號'!$B$2:$G$7123,4,FALSE),VLOOKUP(CF38&amp;LEFT($G$3,2),'[1]檢查、製造商、認證種類、字號'!$Q$2:$R$198,2,FALSE)),"")</f>
        <v/>
      </c>
      <c r="CF38" s="176"/>
      <c r="CG38" s="176"/>
      <c r="CH38" s="177" t="str">
        <f>IFERROR(IF(LOOKUP(1,0/('[1]檢查、製造商、認證種類、字號'!$B$2:$B$7123&amp;'[1]檢查、製造商、認證種類、字號'!$E$2:$E$7123=CF38&amp;CE38),'[1]檢查、製造商、認證種類、字號'!$F$2:$F$7123)=0,"",LOOKUP(1,0/('[1]檢查、製造商、認證種類、字號'!$B$2:$B$7123&amp;'[1]檢查、製造商、認證種類、字號'!$E$2:$E$7123=CF38&amp;CE38),'[1]檢查、製造商、認證種類、字號'!$F$2:$F$7123)),"")</f>
        <v/>
      </c>
      <c r="CI38" s="240"/>
      <c r="CJ38" s="179" t="str">
        <f t="shared" si="2"/>
        <v/>
      </c>
      <c r="CK38" s="180" t="str">
        <f>IFERROR(IF(LOOKUP(1,0/('[1]檢查、製造商、認證種類、字號'!$B$2:$B$7123&amp;'[1]檢查、製造商、認證種類、字號'!$E$2:$E$7123=CF38&amp;CE38),'[1]檢查、製造商、認證種類、字號'!$H$2:$H$7123)=0,"",LOOKUP(1,0/('[1]檢查、製造商、認證種類、字號'!$B$2:$B$7123&amp;'[1]檢查、製造商、認證種類、字號'!$E$2:$E$7123=CF38&amp;CE38),'[1]檢查、製造商、認證種類、字號'!$H$2:$H$7123)),"")</f>
        <v/>
      </c>
      <c r="CL38" s="181" t="str">
        <f>IFERROR(IF(LOOKUP(1,0/('[1]檢查、製造商、認證種類、字號'!$B$2:$B$7123&amp;'[1]檢查、製造商、認證種類、字號'!$E$2:$E$7123=CF38&amp;CE38),'[1]檢查、製造商、認證種類、字號'!$I$2:$I$7123)=0,"",LOOKUP(1,0/('[1]檢查、製造商、認證種類、字號'!$B$2:$B$7123&amp;'[1]檢查、製造商、認證種類、字號'!$E$2:$E$7123=CF38&amp;CE38),'[1]檢查、製造商、認證種類、字號'!$I$2:$I$7123)),"")</f>
        <v/>
      </c>
      <c r="CM38" s="182"/>
      <c r="CN38" s="183"/>
    </row>
    <row r="39" spans="1:92" s="32" customFormat="1" ht="25.5" hidden="1" thickBot="1">
      <c r="A39" s="520"/>
      <c r="B39" s="514"/>
      <c r="C39" s="41" t="s">
        <v>119</v>
      </c>
      <c r="D39" s="180" t="str">
        <f>IFERROR(IF(LOOKUP(1,0/('[1]檢查、製造商、認證種類、字號'!$B$2:$B$7525&amp;'[1]檢查、製造商、認證種類、字號'!$E$2:$E$7525=F39&amp;E39),'[1]檢查、製造商、認證種類、字號'!$C$2:$C$7525)=0,"",LOOKUP(1,0/('[1]檢查、製造商、認證種類、字號'!$B$2:$B$7525&amp;'[1]檢查、製造商、認證種類、字號'!$E$2:$E$7525=F39&amp;E39),'[1]檢查、製造商、認證種類、字號'!$C$2:$C$7525)),"")</f>
        <v/>
      </c>
      <c r="E39" s="60" t="str">
        <f>IFERROR(IF(IFERROR(VLOOKUP(F39&amp;LEFT($G$3,2),'[1]檢查、製造商、認證種類、字號'!$P$1:$Q$2,2,FALSE),"")="",VLOOKUP(F39,'[1]檢查、製造商、認證種類、字號'!$B$2:$E$7525,4,FALSE),VLOOKUP(F39&amp;LEFT($G$3,2),'[1]檢查、製造商、認證種類、字號'!$P$1:$Q$2,2,FALSE)),"")</f>
        <v/>
      </c>
      <c r="F39" s="226"/>
      <c r="G39" s="41"/>
      <c r="H39" s="41">
        <f t="shared" si="24"/>
        <v>0</v>
      </c>
      <c r="I39" s="48" t="str">
        <f>IFERROR(IF(LOOKUP(1,0/('[1]檢查、製造商、認證種類、字號'!$B$2:$B$7525&amp;'[1]檢查、製造商、認證種類、字號'!$E$2:$E$7525=F39&amp;E39),'[1]檢查、製造商、認證種類、字號'!$F$2:$F$7525)=0,"",LOOKUP(1,0/('[1]檢查、製造商、認證種類、字號'!$B$2:$B$7525&amp;'[1]檢查、製造商、認證種類、字號'!$E$2:$E$7525=F39&amp;E39),'[1]檢查、製造商、認證種類、字號'!$F$2:$F$7525)),"")</f>
        <v/>
      </c>
      <c r="J39" s="180" t="str">
        <f>IFERROR(IF(LOOKUP(1,0/('[1]檢查、製造商、認證種類、字號'!$B$2:$B$7525&amp;'[1]檢查、製造商、認證種類、字號'!$E$2:$E$7525=F39&amp;E39),'[1]檢查、製造商、認證種類、字號'!$H$2:$H$7525)=0,"",LOOKUP(1,0/('[1]檢查、製造商、認證種類、字號'!$B$2:$B$7525&amp;'[1]檢查、製造商、認證種類、字號'!$E$2:$E$7525=F39&amp;E39),'[1]檢查、製造商、認證種類、字號'!$H$2:$H$7525)),"")</f>
        <v/>
      </c>
      <c r="K39" s="180" t="str">
        <f>IFERROR(IF(LOOKUP(1,0/('[1]檢查、製造商、認證種類、字號'!$B$2:$B$7525&amp;'[1]檢查、製造商、認證種類、字號'!$E$2:$E$7525=F39&amp;E39),'[1]檢查、製造商、認證種類、字號'!$I$2:$I$7525)=0,"",LOOKUP(1,0/('[1]檢查、製造商、認證種類、字號'!$B$2:$B$7525&amp;'[1]檢查、製造商、認證種類、字號'!$E$2:$E$7525=F39&amp;E39),'[1]檢查、製造商、認證種類、字號'!$I$2:$I$7525)),"")</f>
        <v/>
      </c>
      <c r="L39" s="182" t="s">
        <v>28</v>
      </c>
      <c r="M39" s="183" t="s">
        <v>28</v>
      </c>
      <c r="N39" s="520"/>
      <c r="O39" s="514"/>
      <c r="P39" s="41" t="s">
        <v>119</v>
      </c>
      <c r="Q39" s="180" t="str">
        <f>IFERROR(IF(LOOKUP(1,0/('[1]檢查、製造商、認證種類、字號'!$B$2:$B$7525&amp;'[1]檢查、製造商、認證種類、字號'!$E$2:$E$7525=S39&amp;R39),'[1]檢查、製造商、認證種類、字號'!$C$2:$C$7525)=0,"",LOOKUP(1,0/('[1]檢查、製造商、認證種類、字號'!$B$2:$B$7525&amp;'[1]檢查、製造商、認證種類、字號'!$E$2:$E$7525=S39&amp;R39),'[1]檢查、製造商、認證種類、字號'!$C$2:$C$7525)),"")</f>
        <v/>
      </c>
      <c r="R39" s="60" t="str">
        <f>IFERROR(IF(IFERROR(VLOOKUP(S39&amp;LEFT($G$3,2),'[1]檢查、製造商、認證種類、字號'!$P$1:$Q$2,2,FALSE),"")="",VLOOKUP(S39,'[1]檢查、製造商、認證種類、字號'!$B$2:$E$7525,4,FALSE),VLOOKUP(S39&amp;LEFT($G$3,2),'[1]檢查、製造商、認證種類、字號'!$P$1:$Q$2,2,FALSE)),"")</f>
        <v/>
      </c>
      <c r="S39" s="226"/>
      <c r="T39" s="210"/>
      <c r="U39" s="41">
        <f t="shared" si="21"/>
        <v>0</v>
      </c>
      <c r="V39" s="48" t="str">
        <f>IFERROR(IF(LOOKUP(1,0/('[1]檢查、製造商、認證種類、字號'!$B$2:$B$7525&amp;'[1]檢查、製造商、認證種類、字號'!$E$2:$E$7525=S39&amp;R39),'[1]檢查、製造商、認證種類、字號'!$F$2:$F$7525)=0,"",LOOKUP(1,0/('[1]檢查、製造商、認證種類、字號'!$B$2:$B$7525&amp;'[1]檢查、製造商、認證種類、字號'!$E$2:$E$7525=S39&amp;R39),'[1]檢查、製造商、認證種類、字號'!$F$2:$F$7525)),"")</f>
        <v/>
      </c>
      <c r="W39" s="180" t="str">
        <f>IFERROR(IF(LOOKUP(1,0/('[1]檢查、製造商、認證種類、字號'!$B$2:$B$7525&amp;'[1]檢查、製造商、認證種類、字號'!$E$2:$E$7525=S39&amp;R39),'[1]檢查、製造商、認證種類、字號'!$H$2:$H$7525)=0,"",LOOKUP(1,0/('[1]檢查、製造商、認證種類、字號'!$B$2:$B$7525&amp;'[1]檢查、製造商、認證種類、字號'!$E$2:$E$7525=S39&amp;R39),'[1]檢查、製造商、認證種類、字號'!$H$2:$H$7525)),"")</f>
        <v/>
      </c>
      <c r="X39" s="181" t="str">
        <f>IFERROR(IF(LOOKUP(1,0/('[1]檢查、製造商、認證種類、字號'!$B$2:$B$7525&amp;'[1]檢查、製造商、認證種類、字號'!$E$2:$E$7525=S39&amp;R39),'[1]檢查、製造商、認證種類、字號'!$I$2:$I$7525)=0,"",LOOKUP(1,0/('[1]檢查、製造商、認證種類、字號'!$B$2:$B$7525&amp;'[1]檢查、製造商、認證種類、字號'!$E$2:$E$7525=S39&amp;R39),'[1]檢查、製造商、認證種類、字號'!$I$2:$I$7525)),"")</f>
        <v/>
      </c>
      <c r="Y39" s="182" t="s">
        <v>28</v>
      </c>
      <c r="Z39" s="183" t="s">
        <v>28</v>
      </c>
      <c r="AA39" s="520"/>
      <c r="AB39" s="514"/>
      <c r="AC39" s="41" t="s">
        <v>119</v>
      </c>
      <c r="AD39" s="180" t="str">
        <f>IFERROR(IF(LOOKUP(1,0/('[1]檢查、製造商、認證種類、字號'!$B$2:$B$7525&amp;'[1]檢查、製造商、認證種類、字號'!$E$2:$E$7525=AF39&amp;AE39),'[1]檢查、製造商、認證種類、字號'!$C$2:$C$7525)=0,"",LOOKUP(1,0/('[1]檢查、製造商、認證種類、字號'!$B$2:$B$7525&amp;'[1]檢查、製造商、認證種類、字號'!$E$2:$E$7525=AF39&amp;AE39),'[1]檢查、製造商、認證種類、字號'!$C$2:$C$7525)),"")</f>
        <v/>
      </c>
      <c r="AE39" s="60" t="str">
        <f>IFERROR(IF(IFERROR(VLOOKUP(AF39&amp;LEFT($G$3,2),'[1]檢查、製造商、認證種類、字號'!$P$1:$Q$2,2,FALSE),"")="",VLOOKUP(AF39,'[1]檢查、製造商、認證種類、字號'!$B$2:$E$7525,4,FALSE),VLOOKUP(AF39&amp;LEFT($G$3,2),'[1]檢查、製造商、認證種類、字號'!$P$1:$Q$2,2,FALSE)),"")</f>
        <v/>
      </c>
      <c r="AF39" s="233"/>
      <c r="AG39" s="41"/>
      <c r="AH39" s="41">
        <f t="shared" si="22"/>
        <v>0</v>
      </c>
      <c r="AI39" s="48" t="str">
        <f>IFERROR(IF(LOOKUP(1,0/('[1]檢查、製造商、認證種類、字號'!$B$2:$B$7525&amp;'[1]檢查、製造商、認證種類、字號'!$E$2:$E$7525=AF39&amp;AE39),'[1]檢查、製造商、認證種類、字號'!$F$2:$F$7525)=0,"",LOOKUP(1,0/('[1]檢查、製造商、認證種類、字號'!$B$2:$B$7525&amp;'[1]檢查、製造商、認證種類、字號'!$E$2:$E$7525=AF39&amp;AE39),'[1]檢查、製造商、認證種類、字號'!$F$2:$F$7525)),"")</f>
        <v/>
      </c>
      <c r="AJ39" s="180" t="str">
        <f>IFERROR(IF(LOOKUP(1,0/('[1]檢查、製造商、認證種類、字號'!$B$2:$B$7525&amp;'[1]檢查、製造商、認證種類、字號'!$E$2:$E$7525=AF39&amp;AE39),'[1]檢查、製造商、認證種類、字號'!$H$2:$H$7525)=0,"",LOOKUP(1,0/('[1]檢查、製造商、認證種類、字號'!$B$2:$B$7525&amp;'[1]檢查、製造商、認證種類、字號'!$E$2:$E$7525=AF39&amp;AE39),'[1]檢查、製造商、認證種類、字號'!$H$2:$H$7525)),"")</f>
        <v/>
      </c>
      <c r="AK39" s="181" t="str">
        <f>IFERROR(IF(LOOKUP(1,0/('[1]檢查、製造商、認證種類、字號'!$B$2:$B$7525&amp;'[1]檢查、製造商、認證種類、字號'!$E$2:$E$7525=AF39&amp;AE39),'[1]檢查、製造商、認證種類、字號'!$I$2:$I$7525)=0,"",LOOKUP(1,0/('[1]檢查、製造商、認證種類、字號'!$B$2:$B$7525&amp;'[1]檢查、製造商、認證種類、字號'!$E$2:$E$7525=AF39&amp;AE39),'[1]檢查、製造商、認證種類、字號'!$I$2:$I$7525)),"")</f>
        <v/>
      </c>
      <c r="AL39" s="182" t="s">
        <v>28</v>
      </c>
      <c r="AM39" s="183" t="s">
        <v>28</v>
      </c>
      <c r="AN39" s="520"/>
      <c r="AO39" s="514"/>
      <c r="AP39" s="41" t="s">
        <v>119</v>
      </c>
      <c r="AQ39" s="180" t="str">
        <f>IFERROR(IF(LOOKUP(1,0/('[1]檢查、製造商、認證種類、字號'!$B$2:$B$7525&amp;'[1]檢查、製造商、認證種類、字號'!$E$2:$E$7525=AS39&amp;AR39),'[1]檢查、製造商、認證種類、字號'!$C$2:$C$7525)=0,"",LOOKUP(1,0/('[1]檢查、製造商、認證種類、字號'!$B$2:$B$7525&amp;'[1]檢查、製造商、認證種類、字號'!$E$2:$E$7525=AS39&amp;AR39),'[1]檢查、製造商、認證種類、字號'!$C$2:$C$7525)),"")</f>
        <v/>
      </c>
      <c r="AR39" s="60" t="str">
        <f>IFERROR(IF(IFERROR(VLOOKUP(AS39&amp;LEFT($G$3,2),'[1]檢查、製造商、認證種類、字號'!$P$1:$Q$2,2,FALSE),"")="",VLOOKUP(AS39,'[1]檢查、製造商、認證種類、字號'!$B$2:$E$7525,4,FALSE),VLOOKUP(AS39&amp;LEFT($G$3,2),'[1]檢查、製造商、認證種類、字號'!$P$1:$Q$2,2,FALSE)),"")</f>
        <v/>
      </c>
      <c r="AS39" s="233"/>
      <c r="AT39" s="237"/>
      <c r="AU39" s="41">
        <f t="shared" si="25"/>
        <v>0</v>
      </c>
      <c r="AV39" s="48" t="str">
        <f>IFERROR(IF(LOOKUP(1,0/('[1]檢查、製造商、認證種類、字號'!$B$2:$B$7525&amp;'[1]檢查、製造商、認證種類、字號'!$E$2:$E$7525=AS39&amp;AR39),'[1]檢查、製造商、認證種類、字號'!$F$2:$F$7525)=0,"",LOOKUP(1,0/('[1]檢查、製造商、認證種類、字號'!$B$2:$B$7525&amp;'[1]檢查、製造商、認證種類、字號'!$E$2:$E$7525=AS39&amp;AR39),'[1]檢查、製造商、認證種類、字號'!$F$2:$F$7525)),"")</f>
        <v/>
      </c>
      <c r="AW39" s="180" t="str">
        <f>IFERROR(IF(LOOKUP(1,0/('[1]檢查、製造商、認證種類、字號'!$B$2:$B$7525&amp;'[1]檢查、製造商、認證種類、字號'!$E$2:$E$7525=AS39&amp;AR39),'[1]檢查、製造商、認證種類、字號'!$H$2:$H$7525)=0,"",LOOKUP(1,0/('[1]檢查、製造商、認證種類、字號'!$B$2:$B$7525&amp;'[1]檢查、製造商、認證種類、字號'!$E$2:$E$7525=AS39&amp;AR39),'[1]檢查、製造商、認證種類、字號'!$H$2:$H$7525)),"")</f>
        <v/>
      </c>
      <c r="AX39" s="181" t="str">
        <f>IFERROR(IF(LOOKUP(1,0/('[1]檢查、製造商、認證種類、字號'!$B$2:$B$7525&amp;'[1]檢查、製造商、認證種類、字號'!$E$2:$E$7525=AS39&amp;AR39),'[1]檢查、製造商、認證種類、字號'!$I$2:$I$7525)=0,"",LOOKUP(1,0/('[1]檢查、製造商、認證種類、字號'!$B$2:$B$7525&amp;'[1]檢查、製造商、認證種類、字號'!$E$2:$E$7525=AS39&amp;AR39),'[1]檢查、製造商、認證種類、字號'!$I$2:$I$7525)),"")</f>
        <v/>
      </c>
      <c r="AY39" s="182" t="s">
        <v>28</v>
      </c>
      <c r="AZ39" s="183" t="s">
        <v>28</v>
      </c>
      <c r="BA39" s="516"/>
      <c r="BB39" s="514"/>
      <c r="BC39" s="41" t="s">
        <v>119</v>
      </c>
      <c r="BD39" s="180" t="str">
        <f>IFERROR(IF(LOOKUP(1,0/('[1]檢查、製造商、認證種類、字號'!$B$2:$B$7525&amp;'[1]檢查、製造商、認證種類、字號'!$E$2:$E$7525=BF39&amp;BE39),'[1]檢查、製造商、認證種類、字號'!$C$2:$C$7525)=0,"",LOOKUP(1,0/('[1]檢查、製造商、認證種類、字號'!$B$2:$B$7525&amp;'[1]檢查、製造商、認證種類、字號'!$E$2:$E$7525=BF39&amp;BE39),'[1]檢查、製造商、認證種類、字號'!$C$2:$C$7525)),"")</f>
        <v/>
      </c>
      <c r="BE39" s="60" t="str">
        <f>IFERROR(IF(IFERROR(VLOOKUP(BF39&amp;LEFT($G$3,2),'[1]檢查、製造商、認證種類、字號'!$P$1:$Q$2,2,FALSE),"")="",VLOOKUP(BF39,'[1]檢查、製造商、認證種類、字號'!$B$2:$E$7525,4,FALSE),VLOOKUP(BF39&amp;LEFT($G$3,2),'[1]檢查、製造商、認證種類、字號'!$P$1:$Q$2,2,FALSE)),"")</f>
        <v/>
      </c>
      <c r="BF39" s="233"/>
      <c r="BG39" s="40"/>
      <c r="BH39" s="41">
        <f t="shared" si="26"/>
        <v>0</v>
      </c>
      <c r="BI39" s="48" t="str">
        <f>IFERROR(IF(LOOKUP(1,0/('[1]檢查、製造商、認證種類、字號'!$B$2:$B$7525&amp;'[1]檢查、製造商、認證種類、字號'!$E$2:$E$7525=BF39&amp;BE39),'[1]檢查、製造商、認證種類、字號'!$F$2:$F$7525)=0,"",LOOKUP(1,0/('[1]檢查、製造商、認證種類、字號'!$B$2:$B$7525&amp;'[1]檢查、製造商、認證種類、字號'!$E$2:$E$7525=BF39&amp;BE39),'[1]檢查、製造商、認證種類、字號'!$F$2:$F$7525)),"")</f>
        <v/>
      </c>
      <c r="BJ39" s="180" t="str">
        <f>IFERROR(IF(LOOKUP(1,0/('[1]檢查、製造商、認證種類、字號'!$B$2:$B$7525&amp;'[1]檢查、製造商、認證種類、字號'!$E$2:$E$7525=BF39&amp;BE39),'[1]檢查、製造商、認證種類、字號'!$H$2:$H$7525)=0,"",LOOKUP(1,0/('[1]檢查、製造商、認證種類、字號'!$B$2:$B$7525&amp;'[1]檢查、製造商、認證種類、字號'!$E$2:$E$7525=BF39&amp;BE39),'[1]檢查、製造商、認證種類、字號'!$H$2:$H$7525)),"")</f>
        <v/>
      </c>
      <c r="BK39" s="181" t="str">
        <f>IFERROR(IF(LOOKUP(1,0/('[1]檢查、製造商、認證種類、字號'!$B$2:$B$7525&amp;'[1]檢查、製造商、認證種類、字號'!$E$2:$E$7525=BF39&amp;BE39),'[1]檢查、製造商、認證種類、字號'!$I$2:$I$7525)=0,"",LOOKUP(1,0/('[1]檢查、製造商、認證種類、字號'!$B$2:$B$7525&amp;'[1]檢查、製造商、認證種類、字號'!$E$2:$E$7525=BF39&amp;BE39),'[1]檢查、製造商、認證種類、字號'!$I$2:$I$7525)),"")</f>
        <v/>
      </c>
      <c r="BL39" s="182" t="s">
        <v>28</v>
      </c>
      <c r="BM39" s="183" t="s">
        <v>28</v>
      </c>
      <c r="BN39" s="516"/>
      <c r="BO39" s="514"/>
      <c r="BP39" s="41" t="s">
        <v>119</v>
      </c>
      <c r="BQ39" s="180" t="str">
        <f>IFERROR(IF(LOOKUP(1,0/('[1]檢查、製造商、認證種類、字號'!$B$2:$B$7525&amp;'[1]檢查、製造商、認證種類、字號'!$E$2:$E$7525=BS39&amp;BR39),'[1]檢查、製造商、認證種類、字號'!$C$2:$C$7525)=0,"",LOOKUP(1,0/('[1]檢查、製造商、認證種類、字號'!$B$2:$B$7525&amp;'[1]檢查、製造商、認證種類、字號'!$E$2:$E$7525=BS39&amp;BR39),'[1]檢查、製造商、認證種類、字號'!$C$2:$C$7525)),"")</f>
        <v/>
      </c>
      <c r="BR39" s="60" t="str">
        <f>IFERROR(IF(IFERROR(VLOOKUP(BS39&amp;LEFT($G$3,2),'[1]檢查、製造商、認證種類、字號'!$P$1:$Q$2,2,FALSE),"")="",VLOOKUP(BS39,'[1]檢查、製造商、認證種類、字號'!$B$2:$E$7525,4,FALSE),VLOOKUP(BS39&amp;LEFT($G$3,2),'[1]檢查、製造商、認證種類、字號'!$P$1:$Q$2,2,FALSE)),"")</f>
        <v/>
      </c>
      <c r="BS39" s="233"/>
      <c r="BT39" s="40"/>
      <c r="BU39" s="41">
        <f t="shared" si="27"/>
        <v>0</v>
      </c>
      <c r="BV39" s="48" t="str">
        <f>IFERROR(IF(LOOKUP(1,0/('[1]檢查、製造商、認證種類、字號'!$B$2:$B$7525&amp;'[1]檢查、製造商、認證種類、字號'!$E$2:$E$7525=BS39&amp;BR39),'[1]檢查、製造商、認證種類、字號'!$F$2:$F$7525)=0,"",LOOKUP(1,0/('[1]檢查、製造商、認證種類、字號'!$B$2:$B$7525&amp;'[1]檢查、製造商、認證種類、字號'!$E$2:$E$7525=BS39&amp;BR39),'[1]檢查、製造商、認證種類、字號'!$F$2:$F$7525)),"")</f>
        <v/>
      </c>
      <c r="BW39" s="224"/>
      <c r="BX39" s="41" t="str">
        <f t="shared" si="23"/>
        <v/>
      </c>
      <c r="BY39" s="180" t="str">
        <f>IFERROR(IF(LOOKUP(1,0/('[1]檢查、製造商、認證種類、字號'!$B$2:$B$7525&amp;'[1]檢查、製造商、認證種類、字號'!$E$2:$E$7525=BS39&amp;BR39),'[1]檢查、製造商、認證種類、字號'!$H$2:$H$7525)=0,"",LOOKUP(1,0/('[1]檢查、製造商、認證種類、字號'!$B$2:$B$7525&amp;'[1]檢查、製造商、認證種類、字號'!$E$2:$E$7525=BS39&amp;BR39),'[1]檢查、製造商、認證種類、字號'!$H$2:$H$7525)),"")</f>
        <v/>
      </c>
      <c r="BZ39" s="181" t="str">
        <f>IFERROR(IF(LOOKUP(1,0/('[1]檢查、製造商、認證種類、字號'!$B$2:$B$7525&amp;'[1]檢查、製造商、認證種類、字號'!$E$2:$E$7525=BS39&amp;BR39),'[1]檢查、製造商、認證種類、字號'!$I$2:$I$7525)=0,"",LOOKUP(1,0/('[1]檢查、製造商、認證種類、字號'!$B$2:$B$7525&amp;'[1]檢查、製造商、認證種類、字號'!$E$2:$E$7525=BS39&amp;BR39),'[1]檢查、製造商、認證種類、字號'!$I$2:$I$7525)),"")</f>
        <v/>
      </c>
      <c r="CA39" s="182" t="s">
        <v>28</v>
      </c>
      <c r="CB39" s="183" t="s">
        <v>28</v>
      </c>
      <c r="CC39" s="238" t="s">
        <v>30</v>
      </c>
      <c r="CD39" s="176" t="str">
        <f>IFERROR(IF(LOOKUP(1,0/('[1]檢查、製造商、認證種類、字號'!$B$2:$B$7123&amp;'[1]檢查、製造商、認證種類、字號'!$E$2:$E$7123=CF39&amp;CE39),'[1]檢查、製造商、認證種類、字號'!$C$2:$C$7123)=0,"",LOOKUP(1,0/('[1]檢查、製造商、認證種類、字號'!$B$2:$B$7123&amp;'[1]檢查、製造商、認證種類、字號'!$E$2:$E$7123=CF39&amp;CE39),'[1]檢查、製造商、認證種類、字號'!$C$2:$C$7123)),"")</f>
        <v/>
      </c>
      <c r="CE39" s="176" t="str">
        <f>IFERROR(IF(IFERROR(VLOOKUP(CF39&amp;LEFT($G$3,2),'[1]檢查、製造商、認證種類、字號'!$Q$2:$R$87,2,FALSE),"")="",VLOOKUP(CF39,'[1]檢查、製造商、認證種類、字號'!$B$2:$G$7123,4,FALSE),VLOOKUP(CF39&amp;LEFT($G$3,2),'[1]檢查、製造商、認證種類、字號'!$Q$2:$R$198,2,FALSE)),"")</f>
        <v/>
      </c>
      <c r="CF39" s="176"/>
      <c r="CG39" s="176"/>
      <c r="CH39" s="177" t="str">
        <f>IFERROR(IF(LOOKUP(1,0/('[1]檢查、製造商、認證種類、字號'!$B$2:$B$7123&amp;'[1]檢查、製造商、認證種類、字號'!$E$2:$E$7123=CF39&amp;CE39),'[1]檢查、製造商、認證種類、字號'!$F$2:$F$7123)=0,"",LOOKUP(1,0/('[1]檢查、製造商、認證種類、字號'!$B$2:$B$7123&amp;'[1]檢查、製造商、認證種類、字號'!$E$2:$E$7123=CF39&amp;CE39),'[1]檢查、製造商、認證種類、字號'!$F$2:$F$7123)),"")</f>
        <v/>
      </c>
      <c r="CI39" s="239"/>
      <c r="CJ39" s="179" t="str">
        <f t="shared" si="2"/>
        <v/>
      </c>
      <c r="CK39" s="180" t="str">
        <f>IFERROR(IF(LOOKUP(1,0/('[1]檢查、製造商、認證種類、字號'!$B$2:$B$7123&amp;'[1]檢查、製造商、認證種類、字號'!$E$2:$E$7123=CF39&amp;CE39),'[1]檢查、製造商、認證種類、字號'!$H$2:$H$7123)=0,"",LOOKUP(1,0/('[1]檢查、製造商、認證種類、字號'!$B$2:$B$7123&amp;'[1]檢查、製造商、認證種類、字號'!$E$2:$E$7123=CF39&amp;CE39),'[1]檢查、製造商、認證種類、字號'!$H$2:$H$7123)),"")</f>
        <v/>
      </c>
      <c r="CL39" s="181" t="str">
        <f>IFERROR(IF(LOOKUP(1,0/('[1]檢查、製造商、認證種類、字號'!$B$2:$B$7123&amp;'[1]檢查、製造商、認證種類、字號'!$E$2:$E$7123=CF39&amp;CE39),'[1]檢查、製造商、認證種類、字號'!$I$2:$I$7123)=0,"",LOOKUP(1,0/('[1]檢查、製造商、認證種類、字號'!$B$2:$B$7123&amp;'[1]檢查、製造商、認證種類、字號'!$E$2:$E$7123=CF39&amp;CE39),'[1]檢查、製造商、認證種類、字號'!$I$2:$I$7123)),"")</f>
        <v/>
      </c>
      <c r="CM39" s="182"/>
      <c r="CN39" s="183"/>
    </row>
    <row r="40" spans="1:92" s="32" customFormat="1" ht="25.5" hidden="1" thickBot="1">
      <c r="A40" s="520"/>
      <c r="B40" s="514"/>
      <c r="C40" s="41" t="s">
        <v>119</v>
      </c>
      <c r="D40" s="180" t="str">
        <f>IFERROR(IF(LOOKUP(1,0/('[1]檢查、製造商、認證種類、字號'!$B$2:$B$7525&amp;'[1]檢查、製造商、認證種類、字號'!$E$2:$E$7525=F40&amp;E40),'[1]檢查、製造商、認證種類、字號'!$C$2:$C$7525)=0,"",LOOKUP(1,0/('[1]檢查、製造商、認證種類、字號'!$B$2:$B$7525&amp;'[1]檢查、製造商、認證種類、字號'!$E$2:$E$7525=F40&amp;E40),'[1]檢查、製造商、認證種類、字號'!$C$2:$C$7525)),"")</f>
        <v/>
      </c>
      <c r="E40" s="60" t="str">
        <f>IFERROR(IF(IFERROR(VLOOKUP(F40&amp;LEFT($G$3,2),'[1]檢查、製造商、認證種類、字號'!$P$1:$Q$2,2,FALSE),"")="",VLOOKUP(F40,'[1]檢查、製造商、認證種類、字號'!$B$2:$E$7525,4,FALSE),VLOOKUP(F40&amp;LEFT($G$3,2),'[1]檢查、製造商、認證種類、字號'!$P$1:$Q$2,2,FALSE)),"")</f>
        <v/>
      </c>
      <c r="F40" s="226"/>
      <c r="G40" s="241"/>
      <c r="H40" s="41">
        <f t="shared" si="24"/>
        <v>0</v>
      </c>
      <c r="I40" s="48" t="str">
        <f>IFERROR(IF(LOOKUP(1,0/('[1]檢查、製造商、認證種類、字號'!$B$2:$B$7525&amp;'[1]檢查、製造商、認證種類、字號'!$E$2:$E$7525=F40&amp;E40),'[1]檢查、製造商、認證種類、字號'!$F$2:$F$7525)=0,"",LOOKUP(1,0/('[1]檢查、製造商、認證種類、字號'!$B$2:$B$7525&amp;'[1]檢查、製造商、認證種類、字號'!$E$2:$E$7525=F40&amp;E40),'[1]檢查、製造商、認證種類、字號'!$F$2:$F$7525)),"")</f>
        <v/>
      </c>
      <c r="J40" s="180" t="str">
        <f>IFERROR(IF(LOOKUP(1,0/('[1]檢查、製造商、認證種類、字號'!$B$2:$B$7525&amp;'[1]檢查、製造商、認證種類、字號'!$E$2:$E$7525=F40&amp;E40),'[1]檢查、製造商、認證種類、字號'!$H$2:$H$7525)=0,"",LOOKUP(1,0/('[1]檢查、製造商、認證種類、字號'!$B$2:$B$7525&amp;'[1]檢查、製造商、認證種類、字號'!$E$2:$E$7525=F40&amp;E40),'[1]檢查、製造商、認證種類、字號'!$H$2:$H$7525)),"")</f>
        <v/>
      </c>
      <c r="K40" s="180" t="str">
        <f>IFERROR(IF(LOOKUP(1,0/('[1]檢查、製造商、認證種類、字號'!$B$2:$B$7525&amp;'[1]檢查、製造商、認證種類、字號'!$E$2:$E$7525=F40&amp;E40),'[1]檢查、製造商、認證種類、字號'!$I$2:$I$7525)=0,"",LOOKUP(1,0/('[1]檢查、製造商、認證種類、字號'!$B$2:$B$7525&amp;'[1]檢查、製造商、認證種類、字號'!$E$2:$E$7525=F40&amp;E40),'[1]檢查、製造商、認證種類、字號'!$I$2:$I$7525)),"")</f>
        <v/>
      </c>
      <c r="L40" s="182" t="s">
        <v>28</v>
      </c>
      <c r="M40" s="183" t="s">
        <v>28</v>
      </c>
      <c r="N40" s="520"/>
      <c r="O40" s="514"/>
      <c r="P40" s="41" t="s">
        <v>119</v>
      </c>
      <c r="Q40" s="180" t="str">
        <f>IFERROR(IF(LOOKUP(1,0/('[1]檢查、製造商、認證種類、字號'!$B$2:$B$7525&amp;'[1]檢查、製造商、認證種類、字號'!$E$2:$E$7525=S40&amp;R40),'[1]檢查、製造商、認證種類、字號'!$C$2:$C$7525)=0,"",LOOKUP(1,0/('[1]檢查、製造商、認證種類、字號'!$B$2:$B$7525&amp;'[1]檢查、製造商、認證種類、字號'!$E$2:$E$7525=S40&amp;R40),'[1]檢查、製造商、認證種類、字號'!$C$2:$C$7525)),"")</f>
        <v/>
      </c>
      <c r="R40" s="60" t="str">
        <f>IFERROR(IF(IFERROR(VLOOKUP(S40&amp;LEFT($G$3,2),'[1]檢查、製造商、認證種類、字號'!$P$1:$Q$2,2,FALSE),"")="",VLOOKUP(S40,'[1]檢查、製造商、認證種類、字號'!$B$2:$E$7525,4,FALSE),VLOOKUP(S40&amp;LEFT($G$3,2),'[1]檢查、製造商、認證種類、字號'!$P$1:$Q$2,2,FALSE)),"")</f>
        <v/>
      </c>
      <c r="S40" s="226"/>
      <c r="T40" s="41"/>
      <c r="U40" s="41">
        <f t="shared" si="21"/>
        <v>0</v>
      </c>
      <c r="V40" s="48" t="str">
        <f>IFERROR(IF(LOOKUP(1,0/('[1]檢查、製造商、認證種類、字號'!$B$2:$B$7525&amp;'[1]檢查、製造商、認證種類、字號'!$E$2:$E$7525=S40&amp;R40),'[1]檢查、製造商、認證種類、字號'!$F$2:$F$7525)=0,"",LOOKUP(1,0/('[1]檢查、製造商、認證種類、字號'!$B$2:$B$7525&amp;'[1]檢查、製造商、認證種類、字號'!$E$2:$E$7525=S40&amp;R40),'[1]檢查、製造商、認證種類、字號'!$F$2:$F$7525)),"")</f>
        <v/>
      </c>
      <c r="W40" s="180" t="str">
        <f>IFERROR(IF(LOOKUP(1,0/('[1]檢查、製造商、認證種類、字號'!$B$2:$B$7525&amp;'[1]檢查、製造商、認證種類、字號'!$E$2:$E$7525=S40&amp;R40),'[1]檢查、製造商、認證種類、字號'!$H$2:$H$7525)=0,"",LOOKUP(1,0/('[1]檢查、製造商、認證種類、字號'!$B$2:$B$7525&amp;'[1]檢查、製造商、認證種類、字號'!$E$2:$E$7525=S40&amp;R40),'[1]檢查、製造商、認證種類、字號'!$H$2:$H$7525)),"")</f>
        <v/>
      </c>
      <c r="X40" s="181" t="str">
        <f>IFERROR(IF(LOOKUP(1,0/('[1]檢查、製造商、認證種類、字號'!$B$2:$B$7525&amp;'[1]檢查、製造商、認證種類、字號'!$E$2:$E$7525=S40&amp;R40),'[1]檢查、製造商、認證種類、字號'!$I$2:$I$7525)=0,"",LOOKUP(1,0/('[1]檢查、製造商、認證種類、字號'!$B$2:$B$7525&amp;'[1]檢查、製造商、認證種類、字號'!$E$2:$E$7525=S40&amp;R40),'[1]檢查、製造商、認證種類、字號'!$I$2:$I$7525)),"")</f>
        <v/>
      </c>
      <c r="Y40" s="182" t="s">
        <v>28</v>
      </c>
      <c r="Z40" s="183" t="s">
        <v>28</v>
      </c>
      <c r="AA40" s="520"/>
      <c r="AB40" s="514"/>
      <c r="AC40" s="41" t="s">
        <v>119</v>
      </c>
      <c r="AD40" s="180" t="str">
        <f>IFERROR(IF(LOOKUP(1,0/('[1]檢查、製造商、認證種類、字號'!$B$2:$B$7525&amp;'[1]檢查、製造商、認證種類、字號'!$E$2:$E$7525=AF40&amp;AE40),'[1]檢查、製造商、認證種類、字號'!$C$2:$C$7525)=0,"",LOOKUP(1,0/('[1]檢查、製造商、認證種類、字號'!$B$2:$B$7525&amp;'[1]檢查、製造商、認證種類、字號'!$E$2:$E$7525=AF40&amp;AE40),'[1]檢查、製造商、認證種類、字號'!$C$2:$C$7525)),"")</f>
        <v/>
      </c>
      <c r="AE40" s="60" t="str">
        <f>IFERROR(IF(IFERROR(VLOOKUP(AF40&amp;LEFT($G$3,2),'[1]檢查、製造商、認證種類、字號'!$P$1:$Q$2,2,FALSE),"")="",VLOOKUP(AF40,'[1]檢查、製造商、認證種類、字號'!$B$2:$E$7525,4,FALSE),VLOOKUP(AF40&amp;LEFT($G$3,2),'[1]檢查、製造商、認證種類、字號'!$P$1:$Q$2,2,FALSE)),"")</f>
        <v/>
      </c>
      <c r="AF40" s="233"/>
      <c r="AG40" s="40"/>
      <c r="AH40" s="41">
        <f t="shared" si="22"/>
        <v>0</v>
      </c>
      <c r="AI40" s="48" t="str">
        <f>IFERROR(IF(LOOKUP(1,0/('[1]檢查、製造商、認證種類、字號'!$B$2:$B$7525&amp;'[1]檢查、製造商、認證種類、字號'!$E$2:$E$7525=AF40&amp;AE40),'[1]檢查、製造商、認證種類、字號'!$F$2:$F$7525)=0,"",LOOKUP(1,0/('[1]檢查、製造商、認證種類、字號'!$B$2:$B$7525&amp;'[1]檢查、製造商、認證種類、字號'!$E$2:$E$7525=AF40&amp;AE40),'[1]檢查、製造商、認證種類、字號'!$F$2:$F$7525)),"")</f>
        <v/>
      </c>
      <c r="AJ40" s="180" t="str">
        <f>IFERROR(IF(LOOKUP(1,0/('[1]檢查、製造商、認證種類、字號'!$B$2:$B$7525&amp;'[1]檢查、製造商、認證種類、字號'!$E$2:$E$7525=AF40&amp;AE40),'[1]檢查、製造商、認證種類、字號'!$H$2:$H$7525)=0,"",LOOKUP(1,0/('[1]檢查、製造商、認證種類、字號'!$B$2:$B$7525&amp;'[1]檢查、製造商、認證種類、字號'!$E$2:$E$7525=AF40&amp;AE40),'[1]檢查、製造商、認證種類、字號'!$H$2:$H$7525)),"")</f>
        <v/>
      </c>
      <c r="AK40" s="181" t="str">
        <f>IFERROR(IF(LOOKUP(1,0/('[1]檢查、製造商、認證種類、字號'!$B$2:$B$7525&amp;'[1]檢查、製造商、認證種類、字號'!$E$2:$E$7525=AF40&amp;AE40),'[1]檢查、製造商、認證種類、字號'!$I$2:$I$7525)=0,"",LOOKUP(1,0/('[1]檢查、製造商、認證種類、字號'!$B$2:$B$7525&amp;'[1]檢查、製造商、認證種類、字號'!$E$2:$E$7525=AF40&amp;AE40),'[1]檢查、製造商、認證種類、字號'!$I$2:$I$7525)),"")</f>
        <v/>
      </c>
      <c r="AL40" s="182" t="s">
        <v>28</v>
      </c>
      <c r="AM40" s="183" t="s">
        <v>28</v>
      </c>
      <c r="AN40" s="520"/>
      <c r="AO40" s="514"/>
      <c r="AP40" s="41" t="s">
        <v>119</v>
      </c>
      <c r="AQ40" s="180" t="str">
        <f>IFERROR(IF(LOOKUP(1,0/('[1]檢查、製造商、認證種類、字號'!$B$2:$B$7525&amp;'[1]檢查、製造商、認證種類、字號'!$E$2:$E$7525=AS40&amp;AR40),'[1]檢查、製造商、認證種類、字號'!$C$2:$C$7525)=0,"",LOOKUP(1,0/('[1]檢查、製造商、認證種類、字號'!$B$2:$B$7525&amp;'[1]檢查、製造商、認證種類、字號'!$E$2:$E$7525=AS40&amp;AR40),'[1]檢查、製造商、認證種類、字號'!$C$2:$C$7525)),"")</f>
        <v/>
      </c>
      <c r="AR40" s="60" t="str">
        <f>IFERROR(IF(IFERROR(VLOOKUP(AS40&amp;LEFT($G$3,2),'[1]檢查、製造商、認證種類、字號'!$P$1:$Q$2,2,FALSE),"")="",VLOOKUP(AS40,'[1]檢查、製造商、認證種類、字號'!$B$2:$E$7525,4,FALSE),VLOOKUP(AS40&amp;LEFT($G$3,2),'[1]檢查、製造商、認證種類、字號'!$P$1:$Q$2,2,FALSE)),"")</f>
        <v/>
      </c>
      <c r="AS40" s="233"/>
      <c r="AT40" s="40"/>
      <c r="AU40" s="41">
        <f t="shared" si="25"/>
        <v>0</v>
      </c>
      <c r="AV40" s="48" t="str">
        <f>IFERROR(IF(LOOKUP(1,0/('[1]檢查、製造商、認證種類、字號'!$B$2:$B$7525&amp;'[1]檢查、製造商、認證種類、字號'!$E$2:$E$7525=AS40&amp;AR40),'[1]檢查、製造商、認證種類、字號'!$F$2:$F$7525)=0,"",LOOKUP(1,0/('[1]檢查、製造商、認證種類、字號'!$B$2:$B$7525&amp;'[1]檢查、製造商、認證種類、字號'!$E$2:$E$7525=AS40&amp;AR40),'[1]檢查、製造商、認證種類、字號'!$F$2:$F$7525)),"")</f>
        <v/>
      </c>
      <c r="AW40" s="180" t="str">
        <f>IFERROR(IF(LOOKUP(1,0/('[1]檢查、製造商、認證種類、字號'!$B$2:$B$7525&amp;'[1]檢查、製造商、認證種類、字號'!$E$2:$E$7525=AS40&amp;AR40),'[1]檢查、製造商、認證種類、字號'!$H$2:$H$7525)=0,"",LOOKUP(1,0/('[1]檢查、製造商、認證種類、字號'!$B$2:$B$7525&amp;'[1]檢查、製造商、認證種類、字號'!$E$2:$E$7525=AS40&amp;AR40),'[1]檢查、製造商、認證種類、字號'!$H$2:$H$7525)),"")</f>
        <v/>
      </c>
      <c r="AX40" s="181" t="str">
        <f>IFERROR(IF(LOOKUP(1,0/('[1]檢查、製造商、認證種類、字號'!$B$2:$B$7525&amp;'[1]檢查、製造商、認證種類、字號'!$E$2:$E$7525=AS40&amp;AR40),'[1]檢查、製造商、認證種類、字號'!$I$2:$I$7525)=0,"",LOOKUP(1,0/('[1]檢查、製造商、認證種類、字號'!$B$2:$B$7525&amp;'[1]檢查、製造商、認證種類、字號'!$E$2:$E$7525=AS40&amp;AR40),'[1]檢查、製造商、認證種類、字號'!$I$2:$I$7525)),"")</f>
        <v/>
      </c>
      <c r="AY40" s="182" t="s">
        <v>28</v>
      </c>
      <c r="AZ40" s="183" t="s">
        <v>28</v>
      </c>
      <c r="BA40" s="516"/>
      <c r="BB40" s="514"/>
      <c r="BC40" s="41" t="s">
        <v>119</v>
      </c>
      <c r="BD40" s="180" t="str">
        <f>IFERROR(IF(LOOKUP(1,0/('[1]檢查、製造商、認證種類、字號'!$B$2:$B$7525&amp;'[1]檢查、製造商、認證種類、字號'!$E$2:$E$7525=BF40&amp;BE40),'[1]檢查、製造商、認證種類、字號'!$C$2:$C$7525)=0,"",LOOKUP(1,0/('[1]檢查、製造商、認證種類、字號'!$B$2:$B$7525&amp;'[1]檢查、製造商、認證種類、字號'!$E$2:$E$7525=BF40&amp;BE40),'[1]檢查、製造商、認證種類、字號'!$C$2:$C$7525)),"")</f>
        <v/>
      </c>
      <c r="BE40" s="60" t="str">
        <f>IFERROR(IF(IFERROR(VLOOKUP(BF40&amp;LEFT($G$3,2),'[1]檢查、製造商、認證種類、字號'!$P$1:$Q$2,2,FALSE),"")="",VLOOKUP(BF40,'[1]檢查、製造商、認證種類、字號'!$B$2:$E$7525,4,FALSE),VLOOKUP(BF40&amp;LEFT($G$3,2),'[1]檢查、製造商、認證種類、字號'!$P$1:$Q$2,2,FALSE)),"")</f>
        <v/>
      </c>
      <c r="BF40" s="233"/>
      <c r="BG40" s="40"/>
      <c r="BH40" s="41">
        <f t="shared" si="26"/>
        <v>0</v>
      </c>
      <c r="BI40" s="48" t="str">
        <f>IFERROR(IF(LOOKUP(1,0/('[1]檢查、製造商、認證種類、字號'!$B$2:$B$7525&amp;'[1]檢查、製造商、認證種類、字號'!$E$2:$E$7525=BF40&amp;BE40),'[1]檢查、製造商、認證種類、字號'!$F$2:$F$7525)=0,"",LOOKUP(1,0/('[1]檢查、製造商、認證種類、字號'!$B$2:$B$7525&amp;'[1]檢查、製造商、認證種類、字號'!$E$2:$E$7525=BF40&amp;BE40),'[1]檢查、製造商、認證種類、字號'!$F$2:$F$7525)),"")</f>
        <v/>
      </c>
      <c r="BJ40" s="180" t="str">
        <f>IFERROR(IF(LOOKUP(1,0/('[1]檢查、製造商、認證種類、字號'!$B$2:$B$7525&amp;'[1]檢查、製造商、認證種類、字號'!$E$2:$E$7525=BF40&amp;BE40),'[1]檢查、製造商、認證種類、字號'!$H$2:$H$7525)=0,"",LOOKUP(1,0/('[1]檢查、製造商、認證種類、字號'!$B$2:$B$7525&amp;'[1]檢查、製造商、認證種類、字號'!$E$2:$E$7525=BF40&amp;BE40),'[1]檢查、製造商、認證種類、字號'!$H$2:$H$7525)),"")</f>
        <v/>
      </c>
      <c r="BK40" s="181" t="str">
        <f>IFERROR(IF(LOOKUP(1,0/('[1]檢查、製造商、認證種類、字號'!$B$2:$B$7525&amp;'[1]檢查、製造商、認證種類、字號'!$E$2:$E$7525=BF40&amp;BE40),'[1]檢查、製造商、認證種類、字號'!$I$2:$I$7525)=0,"",LOOKUP(1,0/('[1]檢查、製造商、認證種類、字號'!$B$2:$B$7525&amp;'[1]檢查、製造商、認證種類、字號'!$E$2:$E$7525=BF40&amp;BE40),'[1]檢查、製造商、認證種類、字號'!$I$2:$I$7525)),"")</f>
        <v/>
      </c>
      <c r="BL40" s="182" t="s">
        <v>28</v>
      </c>
      <c r="BM40" s="183" t="s">
        <v>28</v>
      </c>
      <c r="BN40" s="516"/>
      <c r="BO40" s="514"/>
      <c r="BP40" s="41" t="s">
        <v>119</v>
      </c>
      <c r="BQ40" s="180" t="str">
        <f>IFERROR(IF(LOOKUP(1,0/('[1]檢查、製造商、認證種類、字號'!$B$2:$B$7525&amp;'[1]檢查、製造商、認證種類、字號'!$E$2:$E$7525=BS40&amp;BR40),'[1]檢查、製造商、認證種類、字號'!$C$2:$C$7525)=0,"",LOOKUP(1,0/('[1]檢查、製造商、認證種類、字號'!$B$2:$B$7525&amp;'[1]檢查、製造商、認證種類、字號'!$E$2:$E$7525=BS40&amp;BR40),'[1]檢查、製造商、認證種類、字號'!$C$2:$C$7525)),"")</f>
        <v/>
      </c>
      <c r="BR40" s="60" t="str">
        <f>IFERROR(IF(IFERROR(VLOOKUP(BS40&amp;LEFT($G$3,2),'[1]檢查、製造商、認證種類、字號'!$P$1:$Q$2,2,FALSE),"")="",VLOOKUP(BS40,'[1]檢查、製造商、認證種類、字號'!$B$2:$E$7525,4,FALSE),VLOOKUP(BS40&amp;LEFT($G$3,2),'[1]檢查、製造商、認證種類、字號'!$P$1:$Q$2,2,FALSE)),"")</f>
        <v/>
      </c>
      <c r="BS40" s="233"/>
      <c r="BT40" s="40"/>
      <c r="BU40" s="41">
        <f t="shared" si="27"/>
        <v>0</v>
      </c>
      <c r="BV40" s="48" t="str">
        <f>IFERROR(IF(LOOKUP(1,0/('[1]檢查、製造商、認證種類、字號'!$B$2:$B$7525&amp;'[1]檢查、製造商、認證種類、字號'!$E$2:$E$7525=BS40&amp;BR40),'[1]檢查、製造商、認證種類、字號'!$F$2:$F$7525)=0,"",LOOKUP(1,0/('[1]檢查、製造商、認證種類、字號'!$B$2:$B$7525&amp;'[1]檢查、製造商、認證種類、字號'!$E$2:$E$7525=BS40&amp;BR40),'[1]檢查、製造商、認證種類、字號'!$F$2:$F$7525)),"")</f>
        <v/>
      </c>
      <c r="BW40" s="224"/>
      <c r="BX40" s="41" t="str">
        <f t="shared" si="23"/>
        <v/>
      </c>
      <c r="BY40" s="180" t="str">
        <f>IFERROR(IF(LOOKUP(1,0/('[1]檢查、製造商、認證種類、字號'!$B$2:$B$7525&amp;'[1]檢查、製造商、認證種類、字號'!$E$2:$E$7525=BS40&amp;BR40),'[1]檢查、製造商、認證種類、字號'!$H$2:$H$7525)=0,"",LOOKUP(1,0/('[1]檢查、製造商、認證種類、字號'!$B$2:$B$7525&amp;'[1]檢查、製造商、認證種類、字號'!$E$2:$E$7525=BS40&amp;BR40),'[1]檢查、製造商、認證種類、字號'!$H$2:$H$7525)),"")</f>
        <v/>
      </c>
      <c r="BZ40" s="181" t="str">
        <f>IFERROR(IF(LOOKUP(1,0/('[1]檢查、製造商、認證種類、字號'!$B$2:$B$7525&amp;'[1]檢查、製造商、認證種類、字號'!$E$2:$E$7525=BS40&amp;BR40),'[1]檢查、製造商、認證種類、字號'!$I$2:$I$7525)=0,"",LOOKUP(1,0/('[1]檢查、製造商、認證種類、字號'!$B$2:$B$7525&amp;'[1]檢查、製造商、認證種類、字號'!$E$2:$E$7525=BS40&amp;BR40),'[1]檢查、製造商、認證種類、字號'!$I$2:$I$7525)),"")</f>
        <v/>
      </c>
      <c r="CA40" s="182" t="s">
        <v>28</v>
      </c>
      <c r="CB40" s="183" t="s">
        <v>28</v>
      </c>
      <c r="CC40" s="238" t="s">
        <v>30</v>
      </c>
      <c r="CD40" s="176" t="str">
        <f>IFERROR(IF(LOOKUP(1,0/('[1]檢查、製造商、認證種類、字號'!$B$2:$B$7123&amp;'[1]檢查、製造商、認證種類、字號'!$E$2:$E$7123=CF40&amp;CE40),'[1]檢查、製造商、認證種類、字號'!$C$2:$C$7123)=0,"",LOOKUP(1,0/('[1]檢查、製造商、認證種類、字號'!$B$2:$B$7123&amp;'[1]檢查、製造商、認證種類、字號'!$E$2:$E$7123=CF40&amp;CE40),'[1]檢查、製造商、認證種類、字號'!$C$2:$C$7123)),"")</f>
        <v/>
      </c>
      <c r="CE40" s="176" t="str">
        <f>IFERROR(IF(IFERROR(VLOOKUP(CF40&amp;LEFT($G$3,2),'[1]檢查、製造商、認證種類、字號'!$Q$2:$R$87,2,FALSE),"")="",VLOOKUP(CF40,'[1]檢查、製造商、認證種類、字號'!$B$2:$G$7123,4,FALSE),VLOOKUP(CF40&amp;LEFT($G$3,2),'[1]檢查、製造商、認證種類、字號'!$Q$2:$R$198,2,FALSE)),"")</f>
        <v/>
      </c>
      <c r="CF40" s="176"/>
      <c r="CG40" s="176"/>
      <c r="CH40" s="177" t="str">
        <f>IFERROR(IF(LOOKUP(1,0/('[1]檢查、製造商、認證種類、字號'!$B$2:$B$7123&amp;'[1]檢查、製造商、認證種類、字號'!$E$2:$E$7123=CF40&amp;CE40),'[1]檢查、製造商、認證種類、字號'!$F$2:$F$7123)=0,"",LOOKUP(1,0/('[1]檢查、製造商、認證種類、字號'!$B$2:$B$7123&amp;'[1]檢查、製造商、認證種類、字號'!$E$2:$E$7123=CF40&amp;CE40),'[1]檢查、製造商、認證種類、字號'!$F$2:$F$7123)),"")</f>
        <v/>
      </c>
      <c r="CI40" s="239"/>
      <c r="CJ40" s="179" t="str">
        <f t="shared" si="2"/>
        <v/>
      </c>
      <c r="CK40" s="180" t="str">
        <f>IFERROR(IF(LOOKUP(1,0/('[1]檢查、製造商、認證種類、字號'!$B$2:$B$7123&amp;'[1]檢查、製造商、認證種類、字號'!$E$2:$E$7123=CF40&amp;CE40),'[1]檢查、製造商、認證種類、字號'!$H$2:$H$7123)=0,"",LOOKUP(1,0/('[1]檢查、製造商、認證種類、字號'!$B$2:$B$7123&amp;'[1]檢查、製造商、認證種類、字號'!$E$2:$E$7123=CF40&amp;CE40),'[1]檢查、製造商、認證種類、字號'!$H$2:$H$7123)),"")</f>
        <v/>
      </c>
      <c r="CL40" s="181" t="str">
        <f>IFERROR(IF(LOOKUP(1,0/('[1]檢查、製造商、認證種類、字號'!$B$2:$B$7123&amp;'[1]檢查、製造商、認證種類、字號'!$E$2:$E$7123=CF40&amp;CE40),'[1]檢查、製造商、認證種類、字號'!$I$2:$I$7123)=0,"",LOOKUP(1,0/('[1]檢查、製造商、認證種類、字號'!$B$2:$B$7123&amp;'[1]檢查、製造商、認證種類、字號'!$E$2:$E$7123=CF40&amp;CE40),'[1]檢查、製造商、認證種類、字號'!$I$2:$I$7123)),"")</f>
        <v/>
      </c>
      <c r="CM40" s="182"/>
      <c r="CN40" s="183"/>
    </row>
    <row r="41" spans="1:92" s="32" customFormat="1" ht="25.5" hidden="1" customHeight="1" thickBot="1">
      <c r="A41" s="520"/>
      <c r="B41" s="514"/>
      <c r="C41" s="168"/>
      <c r="D41" s="168" t="s">
        <v>28</v>
      </c>
      <c r="E41" s="85" t="str">
        <f>IFERROR(IF(IFERROR(VLOOKUP(F41&amp;LEFT($G$3,2),'[1]檢查、製造商、認證種類、字號'!$Q$2:$R$198,2,FALSE),"")="",VLOOKUP(F41,'[1]檢查、製造商、認證種類、字號'!$B$2:$E$7123,4,FALSE),VLOOKUP(F41&amp;LEFT($G$3,2),'[1]檢查、製造商、認證種類、字號'!$Q$2:$R$198,2,FALSE)),"")</f>
        <v/>
      </c>
      <c r="F41" s="162" t="s">
        <v>20</v>
      </c>
      <c r="G41" s="162">
        <f t="shared" ref="G41" si="28">SUM(G31:G40)</f>
        <v>0</v>
      </c>
      <c r="H41" s="162">
        <f>SUM(H31:H40)</f>
        <v>0</v>
      </c>
      <c r="I41" s="469" t="e">
        <f>#REF!/$H$5</f>
        <v>#REF!</v>
      </c>
      <c r="J41" s="159" t="s">
        <v>28</v>
      </c>
      <c r="K41" s="160" t="s">
        <v>28</v>
      </c>
      <c r="L41" s="164" t="s">
        <v>28</v>
      </c>
      <c r="M41" s="165" t="s">
        <v>28</v>
      </c>
      <c r="N41" s="520"/>
      <c r="O41" s="514"/>
      <c r="P41" s="168"/>
      <c r="Q41" s="168" t="s">
        <v>28</v>
      </c>
      <c r="R41" s="85" t="str">
        <f>IFERROR(IF(IFERROR(VLOOKUP(S41&amp;LEFT($G$3,2),'[1]檢查、製造商、認證種類、字號'!$Q$2:$R$198,2,FALSE),"")="",VLOOKUP(S41,'[1]檢查、製造商、認證種類、字號'!$B$2:$E$7123,4,FALSE),VLOOKUP(S41&amp;LEFT($G$3,2),'[1]檢查、製造商、認證種類、字號'!$Q$2:$R$198,2,FALSE)),"")</f>
        <v/>
      </c>
      <c r="S41" s="162" t="s">
        <v>20</v>
      </c>
      <c r="T41" s="162">
        <f t="shared" ref="T41" si="29">SUM(T31:T40)</f>
        <v>0</v>
      </c>
      <c r="U41" s="162">
        <f>SUM(U31:U40)</f>
        <v>0</v>
      </c>
      <c r="V41" s="469" t="e">
        <f>#REF!/U$5</f>
        <v>#REF!</v>
      </c>
      <c r="W41" s="159" t="s">
        <v>28</v>
      </c>
      <c r="X41" s="166" t="s">
        <v>28</v>
      </c>
      <c r="Y41" s="164" t="s">
        <v>28</v>
      </c>
      <c r="Z41" s="165" t="s">
        <v>28</v>
      </c>
      <c r="AA41" s="520"/>
      <c r="AB41" s="514"/>
      <c r="AC41" s="167"/>
      <c r="AD41" s="168" t="s">
        <v>28</v>
      </c>
      <c r="AE41" s="85" t="str">
        <f>IFERROR(IF(IFERROR(VLOOKUP(AF41&amp;LEFT($G$3,2),'[1]檢查、製造商、認證種類、字號'!$Q$2:$R$198,2,FALSE),"")="",VLOOKUP(AF41,'[1]檢查、製造商、認證種類、字號'!$B$2:$E$7123,4,FALSE),VLOOKUP(AF41&amp;LEFT($G$3,2),'[1]檢查、製造商、認證種類、字號'!$Q$2:$R$198,2,FALSE)),"")</f>
        <v/>
      </c>
      <c r="AF41" s="162" t="s">
        <v>20</v>
      </c>
      <c r="AG41" s="162">
        <f t="shared" ref="AG41" si="30">SUM(AG31:AG40)</f>
        <v>0</v>
      </c>
      <c r="AH41" s="162">
        <f>SUM(AH31:AH40)</f>
        <v>0</v>
      </c>
      <c r="AI41" s="469" t="e">
        <f>#REF!/AH$5</f>
        <v>#REF!</v>
      </c>
      <c r="AJ41" s="159" t="s">
        <v>28</v>
      </c>
      <c r="AK41" s="166" t="s">
        <v>28</v>
      </c>
      <c r="AL41" s="164" t="s">
        <v>28</v>
      </c>
      <c r="AM41" s="165" t="s">
        <v>28</v>
      </c>
      <c r="AN41" s="520"/>
      <c r="AO41" s="514"/>
      <c r="AP41" s="168"/>
      <c r="AQ41" s="168" t="s">
        <v>28</v>
      </c>
      <c r="AR41" s="85" t="str">
        <f>IFERROR(IF(IFERROR(VLOOKUP(AS41&amp;LEFT($G$3,2),'[1]檢查、製造商、認證種類、字號'!$Q$2:$R$198,2,FALSE),"")="",VLOOKUP(AS41,'[1]檢查、製造商、認證種類、字號'!$B$2:$E$7123,4,FALSE),VLOOKUP(AS41&amp;LEFT($G$3,2),'[1]檢查、製造商、認證種類、字號'!$Q$2:$R$198,2,FALSE)),"")</f>
        <v/>
      </c>
      <c r="AS41" s="162" t="s">
        <v>20</v>
      </c>
      <c r="AT41" s="162">
        <f t="shared" ref="AT41" si="31">SUM(AT31:AT40)</f>
        <v>0</v>
      </c>
      <c r="AU41" s="162">
        <f>SUM(AU31:AU40)</f>
        <v>0</v>
      </c>
      <c r="AV41" s="469" t="e">
        <f>#REF!/AU$5</f>
        <v>#REF!</v>
      </c>
      <c r="AW41" s="159" t="s">
        <v>28</v>
      </c>
      <c r="AX41" s="166" t="s">
        <v>28</v>
      </c>
      <c r="AY41" s="164" t="s">
        <v>28</v>
      </c>
      <c r="AZ41" s="165" t="s">
        <v>28</v>
      </c>
      <c r="BA41" s="516"/>
      <c r="BB41" s="514"/>
      <c r="BC41" s="242"/>
      <c r="BD41" s="168" t="s">
        <v>28</v>
      </c>
      <c r="BE41" s="85" t="str">
        <f>IFERROR(IF(IFERROR(VLOOKUP(BF41&amp;LEFT($G$3,2),'[1]檢查、製造商、認證種類、字號'!$Q$2:$R$198,2,FALSE),"")="",VLOOKUP(BF41,'[1]檢查、製造商、認證種類、字號'!$B$2:$E$7123,4,FALSE),VLOOKUP(BF41&amp;LEFT($G$3,2),'[1]檢查、製造商、認證種類、字號'!$Q$2:$R$198,2,FALSE)),"")</f>
        <v/>
      </c>
      <c r="BF41" s="162" t="s">
        <v>20</v>
      </c>
      <c r="BG41" s="162">
        <f t="shared" ref="BG41" si="32">SUM(BG31:BG40)</f>
        <v>0</v>
      </c>
      <c r="BH41" s="162">
        <f>SUM(BH31:BH40)</f>
        <v>0</v>
      </c>
      <c r="BI41" s="469" t="e">
        <f>#REF!/BH$5</f>
        <v>#REF!</v>
      </c>
      <c r="BJ41" s="41" t="s">
        <v>28</v>
      </c>
      <c r="BK41" s="181" t="s">
        <v>28</v>
      </c>
      <c r="BL41" s="182" t="s">
        <v>28</v>
      </c>
      <c r="BM41" s="183" t="s">
        <v>28</v>
      </c>
      <c r="BN41" s="516"/>
      <c r="BO41" s="514"/>
      <c r="BP41" s="242"/>
      <c r="BQ41" s="168" t="s">
        <v>28</v>
      </c>
      <c r="BR41" s="85" t="str">
        <f>IFERROR(IF(IFERROR(VLOOKUP(BS41&amp;LEFT($G$3,2),'[1]檢查、製造商、認證種類、字號'!$Q$2:$R$198,2,FALSE),"")="",VLOOKUP(BS41,'[1]檢查、製造商、認證種類、字號'!$B$2:$E$7123,4,FALSE),VLOOKUP(BS41&amp;LEFT($G$3,2),'[1]檢查、製造商、認證種類、字號'!$Q$2:$R$198,2,FALSE)),"")</f>
        <v/>
      </c>
      <c r="BS41" s="162" t="s">
        <v>20</v>
      </c>
      <c r="BT41" s="162">
        <f t="shared" ref="BT41" si="33">SUM(BT31:BT40)</f>
        <v>0</v>
      </c>
      <c r="BU41" s="162">
        <f>SUM(BU31:BU40)</f>
        <v>0</v>
      </c>
      <c r="BV41" s="488">
        <f>BX41/BU$5</f>
        <v>0</v>
      </c>
      <c r="BW41" s="489"/>
      <c r="BX41" s="162">
        <f>SUM(BX31:BX40)</f>
        <v>0</v>
      </c>
      <c r="BY41" s="159" t="s">
        <v>28</v>
      </c>
      <c r="BZ41" s="166" t="s">
        <v>28</v>
      </c>
      <c r="CA41" s="164" t="s">
        <v>28</v>
      </c>
      <c r="CB41" s="165" t="s">
        <v>28</v>
      </c>
      <c r="CC41" s="243" t="s">
        <v>30</v>
      </c>
      <c r="CD41" s="176" t="str">
        <f>IFERROR(IF(LOOKUP(1,0/('[1]檢查、製造商、認證種類、字號'!$B$2:$B$7123&amp;'[1]檢查、製造商、認證種類、字號'!$E$2:$E$7123=CF41&amp;CE41),'[1]檢查、製造商、認證種類、字號'!$C$2:$C$7123)=0,"",LOOKUP(1,0/('[1]檢查、製造商、認證種類、字號'!$B$2:$B$7123&amp;'[1]檢查、製造商、認證種類、字號'!$E$2:$E$7123=CF41&amp;CE41),'[1]檢查、製造商、認證種類、字號'!$C$2:$C$7123)),"")</f>
        <v/>
      </c>
      <c r="CE41" s="176" t="str">
        <f>IFERROR(IF(IFERROR(VLOOKUP(CF41&amp;LEFT($G$3,2),'[1]檢查、製造商、認證種類、字號'!$Q$2:$R$87,2,FALSE),"")="",VLOOKUP(CF41,'[1]檢查、製造商、認證種類、字號'!$B$2:$G$7123,4,FALSE),VLOOKUP(CF41&amp;LEFT($G$3,2),'[1]檢查、製造商、認證種類、字號'!$Q$2:$R$198,2,FALSE)),"")</f>
        <v/>
      </c>
      <c r="CF41" s="176"/>
      <c r="CG41" s="176"/>
      <c r="CH41" s="177" t="str">
        <f>IFERROR(IF(LOOKUP(1,0/('[1]檢查、製造商、認證種類、字號'!$B$2:$B$7123&amp;'[1]檢查、製造商、認證種類、字號'!$E$2:$E$7123=CF41&amp;CE41),'[1]檢查、製造商、認證種類、字號'!$F$2:$F$7123)=0,"",LOOKUP(1,0/('[1]檢查、製造商、認證種類、字號'!$B$2:$B$7123&amp;'[1]檢查、製造商、認證種類、字號'!$E$2:$E$7123=CF41&amp;CE41),'[1]檢查、製造商、認證種類、字號'!$F$2:$F$7123)),"")</f>
        <v/>
      </c>
      <c r="CI41" s="244"/>
      <c r="CJ41" s="179" t="str">
        <f t="shared" si="2"/>
        <v/>
      </c>
      <c r="CK41" s="180" t="str">
        <f>IFERROR(IF(LOOKUP(1,0/('[1]檢查、製造商、認證種類、字號'!$B$2:$B$7123&amp;'[1]檢查、製造商、認證種類、字號'!$E$2:$E$7123=CF41&amp;CE41),'[1]檢查、製造商、認證種類、字號'!$H$2:$H$7123)=0,"",LOOKUP(1,0/('[1]檢查、製造商、認證種類、字號'!$B$2:$B$7123&amp;'[1]檢查、製造商、認證種類、字號'!$E$2:$E$7123=CF41&amp;CE41),'[1]檢查、製造商、認證種類、字號'!$H$2:$H$7123)),"")</f>
        <v/>
      </c>
      <c r="CL41" s="181" t="str">
        <f>IFERROR(IF(LOOKUP(1,0/('[1]檢查、製造商、認證種類、字號'!$B$2:$B$7123&amp;'[1]檢查、製造商、認證種類、字號'!$E$2:$E$7123=CF41&amp;CE41),'[1]檢查、製造商、認證種類、字號'!$I$2:$I$7123)=0,"",LOOKUP(1,0/('[1]檢查、製造商、認證種類、字號'!$B$2:$B$7123&amp;'[1]檢查、製造商、認證種類、字號'!$E$2:$E$7123=CF41&amp;CE41),'[1]檢查、製造商、認證種類、字號'!$I$2:$I$7123)),"")</f>
        <v/>
      </c>
      <c r="CM41" s="182"/>
      <c r="CN41" s="183"/>
    </row>
    <row r="42" spans="1:92" s="32" customFormat="1" ht="24.75">
      <c r="A42" s="508" t="str">
        <f>F42</f>
        <v>有機黑葉白菜</v>
      </c>
      <c r="B42" s="490"/>
      <c r="C42" s="109" t="s">
        <v>177</v>
      </c>
      <c r="D42" s="110" t="str">
        <f>IFERROR(IF(LOOKUP(1,0/('[1]檢查、製造商、認證種類、字號'!$B$2:$B$7525&amp;'[1]檢查、製造商、認證種類、字號'!$E$2:$E$7525=F42&amp;E42),'[1]檢查、製造商、認證種類、字號'!$C$2:$C$7525)=0,"",LOOKUP(1,0/('[1]檢查、製造商、認證種類、字號'!$B$2:$B$7525&amp;'[1]檢查、製造商、認證種類、字號'!$E$2:$E$7525=F42&amp;E42),'[1]檢查、製造商、認證種類、字號'!$C$2:$C$7525)),"")</f>
        <v/>
      </c>
      <c r="E42" s="184" t="str">
        <f>IFERROR(IF(IFERROR(VLOOKUP(F42&amp;LEFT($G$3,2),'[1]檢查、製造商、認證種類、字號'!$P$1:$Q$2,2,FALSE),"")="",VLOOKUP(F42,'[1]檢查、製造商、認證種類、字號'!$B$2:$E$7525,4,FALSE),VLOOKUP(F42&amp;LEFT($G$3,2),'[1]檢查、製造商、認證種類、字號'!$P$1:$Q$2,2,FALSE)),"")</f>
        <v>葉志豪</v>
      </c>
      <c r="F42" s="245" t="s">
        <v>178</v>
      </c>
      <c r="G42" s="185">
        <v>55</v>
      </c>
      <c r="H42" s="108">
        <f>ROUND(G42*$H$5/1000,0)</f>
        <v>76</v>
      </c>
      <c r="I42" s="114" t="str">
        <f>IFERROR(IF(LOOKUP(1,0/('[1]檢查、製造商、認證種類、字號'!$B$2:$B$7525&amp;'[1]檢查、製造商、認證種類、字號'!$E$2:$E$7525=F42&amp;E42),'[1]檢查、製造商、認證種類、字號'!$F$2:$F$7525)=0,"",LOOKUP(1,0/('[1]檢查、製造商、認證種類、字號'!$B$2:$B$7525&amp;'[1]檢查、製造商、認證種類、字號'!$E$2:$E$7525=F42&amp;E42),'[1]檢查、製造商、認證種類、字號'!$F$2:$F$7525)),"")</f>
        <v>KG</v>
      </c>
      <c r="J42" s="110" t="str">
        <f>IFERROR(IF(LOOKUP(1,0/('[1]檢查、製造商、認證種類、字號'!$B$2:$B$7525&amp;'[1]檢查、製造商、認證種類、字號'!$E$2:$E$7525=F42&amp;E42),'[1]檢查、製造商、認證種類、字號'!$H$2:$H$7525)=0,"",LOOKUP(1,0/('[1]檢查、製造商、認證種類、字號'!$B$2:$B$7525&amp;'[1]檢查、製造商、認證種類、字號'!$E$2:$E$7525=F42&amp;E42),'[1]檢查、製造商、認證種類、字號'!$H$2:$H$7525)),"")</f>
        <v>臺灣有機農產品</v>
      </c>
      <c r="K42" s="110" t="str">
        <f>IFERROR(IF(LOOKUP(1,0/('[1]檢查、製造商、認證種類、字號'!$B$2:$B$7525&amp;'[1]檢查、製造商、認證種類、字號'!$E$2:$E$7525=F42&amp;E42),'[1]檢查、製造商、認證種類、字號'!$I$2:$I$7525)=0,"",LOOKUP(1,0/('[1]檢查、製造商、認證種類、字號'!$B$2:$B$7525&amp;'[1]檢查、製造商、認證種類、字號'!$E$2:$E$7525=F42&amp;E42),'[1]檢查、製造商、認證種類、字號'!$I$2:$I$7525)),"")</f>
        <v>1-007-115012</v>
      </c>
      <c r="L42" s="117" t="s">
        <v>28</v>
      </c>
      <c r="M42" s="118" t="s">
        <v>28</v>
      </c>
      <c r="N42" s="496" t="str">
        <f>S42</f>
        <v>有機青松菜</v>
      </c>
      <c r="O42" s="490"/>
      <c r="P42" s="109" t="s">
        <v>177</v>
      </c>
      <c r="Q42" s="110" t="str">
        <f>IFERROR(IF(LOOKUP(1,0/('[1]檢查、製造商、認證種類、字號'!$B$2:$B$7525&amp;'[1]檢查、製造商、認證種類、字號'!$E$2:$E$7525=S42&amp;R42),'[1]檢查、製造商、認證種類、字號'!$C$2:$C$7525)=0,"",LOOKUP(1,0/('[1]檢查、製造商、認證種類、字號'!$B$2:$B$7525&amp;'[1]檢查、製造商、認證種類、字號'!$E$2:$E$7525=S42&amp;R42),'[1]檢查、製造商、認證種類、字號'!$C$2:$C$7525)),"")</f>
        <v/>
      </c>
      <c r="R42" s="184" t="str">
        <f>IFERROR(IF(IFERROR(VLOOKUP(S42&amp;LEFT($G$3,2),'[1]檢查、製造商、認證種類、字號'!$P$1:$Q$2,2,FALSE),"")="",VLOOKUP(S42,'[1]檢查、製造商、認證種類、字號'!$B$2:$E$7525,4,FALSE),VLOOKUP(S42&amp;LEFT($G$3,2),'[1]檢查、製造商、認證種類、字號'!$P$1:$Q$2,2,FALSE)),"")</f>
        <v>葉志豪</v>
      </c>
      <c r="S42" s="245" t="s">
        <v>179</v>
      </c>
      <c r="T42" s="185">
        <v>50.5</v>
      </c>
      <c r="U42" s="108">
        <f>ROUND(T42*$U$5/1000,0)</f>
        <v>70</v>
      </c>
      <c r="V42" s="114" t="str">
        <f>IFERROR(IF(LOOKUP(1,0/('[1]檢查、製造商、認證種類、字號'!$B$2:$B$7525&amp;'[1]檢查、製造商、認證種類、字號'!$E$2:$E$7525=S42&amp;R42),'[1]檢查、製造商、認證種類、字號'!$F$2:$F$7525)=0,"",LOOKUP(1,0/('[1]檢查、製造商、認證種類、字號'!$B$2:$B$7525&amp;'[1]檢查、製造商、認證種類、字號'!$E$2:$E$7525=S42&amp;R42),'[1]檢查、製造商、認證種類、字號'!$F$2:$F$7525)),"")</f>
        <v>KG</v>
      </c>
      <c r="W42" s="110" t="str">
        <f>IFERROR(IF(LOOKUP(1,0/('[1]檢查、製造商、認證種類、字號'!$B$2:$B$7525&amp;'[1]檢查、製造商、認證種類、字號'!$E$2:$E$7525=S42&amp;R42),'[1]檢查、製造商、認證種類、字號'!$H$2:$H$7525)=0,"",LOOKUP(1,0/('[1]檢查、製造商、認證種類、字號'!$B$2:$B$7525&amp;'[1]檢查、製造商、認證種類、字號'!$E$2:$E$7525=S42&amp;R42),'[1]檢查、製造商、認證種類、字號'!$H$2:$H$7525)),"")</f>
        <v>臺灣有機農產品</v>
      </c>
      <c r="X42" s="116" t="str">
        <f>IFERROR(IF(LOOKUP(1,0/('[1]檢查、製造商、認證種類、字號'!$B$2:$B$7525&amp;'[1]檢查、製造商、認證種類、字號'!$E$2:$E$7525=S42&amp;R42),'[1]檢查、製造商、認證種類、字號'!$I$2:$I$7525)=0,"",LOOKUP(1,0/('[1]檢查、製造商、認證種類、字號'!$B$2:$B$7525&amp;'[1]檢查、製造商、認證種類、字號'!$E$2:$E$7525=S42&amp;R42),'[1]檢查、製造商、認證種類、字號'!$I$2:$I$7525)),"")</f>
        <v>1-007-115012</v>
      </c>
      <c r="Y42" s="117" t="s">
        <v>28</v>
      </c>
      <c r="Z42" s="118" t="s">
        <v>28</v>
      </c>
      <c r="AA42" s="496" t="str">
        <f>AF42</f>
        <v>有機荷葉白菜</v>
      </c>
      <c r="AB42" s="490"/>
      <c r="AC42" s="109" t="s">
        <v>177</v>
      </c>
      <c r="AD42" s="110" t="str">
        <f>IFERROR(IF(LOOKUP(1,0/('[1]檢查、製造商、認證種類、字號'!$B$2:$B$7525&amp;'[1]檢查、製造商、認證種類、字號'!$E$2:$E$7525=AF42&amp;AE42),'[1]檢查、製造商、認證種類、字號'!$C$2:$C$7525)=0,"",LOOKUP(1,0/('[1]檢查、製造商、認證種類、字號'!$B$2:$B$7525&amp;'[1]檢查、製造商、認證種類、字號'!$E$2:$E$7525=AF42&amp;AE42),'[1]檢查、製造商、認證種類、字號'!$C$2:$C$7525)),"")</f>
        <v/>
      </c>
      <c r="AE42" s="184" t="str">
        <f>IFERROR(IF(IFERROR(VLOOKUP(AF42&amp;LEFT($G$3,2),'[1]檢查、製造商、認證種類、字號'!$P$1:$Q$2,2,FALSE),"")="",VLOOKUP(AF42,'[1]檢查、製造商、認證種類、字號'!$B$2:$E$7525,4,FALSE),VLOOKUP(AF42&amp;LEFT($G$3,2),'[1]檢查、製造商、認證種類、字號'!$P$1:$Q$2,2,FALSE)),"")</f>
        <v>葉志豪</v>
      </c>
      <c r="AF42" s="246" t="s">
        <v>180</v>
      </c>
      <c r="AG42" s="185">
        <v>55</v>
      </c>
      <c r="AH42" s="108">
        <f t="shared" ref="AH42" si="34">ROUND(AG42*$AH$5/1000,0)</f>
        <v>76</v>
      </c>
      <c r="AI42" s="114" t="str">
        <f>IFERROR(IF(LOOKUP(1,0/('[1]檢查、製造商、認證種類、字號'!$B$2:$B$7525&amp;'[1]檢查、製造商、認證種類、字號'!$E$2:$E$7525=AF42&amp;AE42),'[1]檢查、製造商、認證種類、字號'!$F$2:$F$7525)=0,"",LOOKUP(1,0/('[1]檢查、製造商、認證種類、字號'!$B$2:$B$7525&amp;'[1]檢查、製造商、認證種類、字號'!$E$2:$E$7525=AF42&amp;AE42),'[1]檢查、製造商、認證種類、字號'!$F$2:$F$7525)),"")</f>
        <v>KG</v>
      </c>
      <c r="AJ42" s="110" t="str">
        <f>IFERROR(IF(LOOKUP(1,0/('[1]檢查、製造商、認證種類、字號'!$B$2:$B$7525&amp;'[1]檢查、製造商、認證種類、字號'!$E$2:$E$7525=AF42&amp;AE42),'[1]檢查、製造商、認證種類、字號'!$H$2:$H$7525)=0,"",LOOKUP(1,0/('[1]檢查、製造商、認證種類、字號'!$B$2:$B$7525&amp;'[1]檢查、製造商、認證種類、字號'!$E$2:$E$7525=AF42&amp;AE42),'[1]檢查、製造商、認證種類、字號'!$H$2:$H$7525)),"")</f>
        <v>臺灣有機農產品</v>
      </c>
      <c r="AK42" s="116" t="str">
        <f>IFERROR(IF(LOOKUP(1,0/('[1]檢查、製造商、認證種類、字號'!$B$2:$B$7525&amp;'[1]檢查、製造商、認證種類、字號'!$E$2:$E$7525=AF42&amp;AE42),'[1]檢查、製造商、認證種類、字號'!$I$2:$I$7525)=0,"",LOOKUP(1,0/('[1]檢查、製造商、認證種類、字號'!$B$2:$B$7525&amp;'[1]檢查、製造商、認證種類、字號'!$E$2:$E$7525=AF42&amp;AE42),'[1]檢查、製造商、認證種類、字號'!$I$2:$I$7525)),"")</f>
        <v>1-007-115012</v>
      </c>
      <c r="AL42" s="117" t="s">
        <v>28</v>
      </c>
      <c r="AM42" s="118" t="s">
        <v>28</v>
      </c>
      <c r="AN42" s="511" t="str">
        <f>AS42</f>
        <v>有機羅曼萵苣</v>
      </c>
      <c r="AO42" s="490"/>
      <c r="AP42" s="109" t="s">
        <v>177</v>
      </c>
      <c r="AQ42" s="110" t="str">
        <f>IFERROR(IF(LOOKUP(1,0/('[1]檢查、製造商、認證種類、字號'!$B$2:$B$7525&amp;'[1]檢查、製造商、認證種類、字號'!$E$2:$E$7525=AS42&amp;AR42),'[1]檢查、製造商、認證種類、字號'!$C$2:$C$7525)=0,"",LOOKUP(1,0/('[1]檢查、製造商、認證種類、字號'!$B$2:$B$7525&amp;'[1]檢查、製造商、認證種類、字號'!$E$2:$E$7525=AS42&amp;AR42),'[1]檢查、製造商、認證種類、字號'!$C$2:$C$7525)),"")</f>
        <v/>
      </c>
      <c r="AR42" s="247" t="str">
        <f>IFERROR(IF(IFERROR(VLOOKUP(AS42&amp;LEFT($G$3,2),'[1]檢查、製造商、認證種類、字號'!$P$1:$Q$2,2,FALSE),"")="",VLOOKUP(AS42,'[1]檢查、製造商、認證種類、字號'!$B$2:$E$7525,4,FALSE),VLOOKUP(AS42&amp;LEFT($G$3,2),'[1]檢查、製造商、認證種類、字號'!$P$1:$Q$2,2,FALSE)),"")</f>
        <v/>
      </c>
      <c r="AS42" s="246" t="s">
        <v>181</v>
      </c>
      <c r="AT42" s="185">
        <v>50.5</v>
      </c>
      <c r="AU42" s="248">
        <f t="shared" ref="AU42" si="35">ROUND(AT42*$AU$5/1000,0)</f>
        <v>70</v>
      </c>
      <c r="AV42" s="114" t="str">
        <f>IFERROR(IF(LOOKUP(1,0/('[1]檢查、製造商、認證種類、字號'!$B$2:$B$7525&amp;'[1]檢查、製造商、認證種類、字號'!$E$2:$E$7525=AS42&amp;AR42),'[1]檢查、製造商、認證種類、字號'!$F$2:$F$7525)=0,"",LOOKUP(1,0/('[1]檢查、製造商、認證種類、字號'!$B$2:$B$7525&amp;'[1]檢查、製造商、認證種類、字號'!$E$2:$E$7525=AS42&amp;AR42),'[1]檢查、製造商、認證種類、字號'!$F$2:$F$7525)),"")</f>
        <v/>
      </c>
      <c r="AW42" s="110" t="str">
        <f>IFERROR(IF(LOOKUP(1,0/('[1]檢查、製造商、認證種類、字號'!$B$2:$B$7525&amp;'[1]檢查、製造商、認證種類、字號'!$E$2:$E$7525=AS42&amp;AR42),'[1]檢查、製造商、認證種類、字號'!$H$2:$H$7525)=0,"",LOOKUP(1,0/('[1]檢查、製造商、認證種類、字號'!$B$2:$B$7525&amp;'[1]檢查、製造商、認證種類、字號'!$E$2:$E$7525=AS42&amp;AR42),'[1]檢查、製造商、認證種類、字號'!$H$2:$H$7525)),"")</f>
        <v/>
      </c>
      <c r="AX42" s="116" t="str">
        <f>IFERROR(IF(LOOKUP(1,0/('[1]檢查、製造商、認證種類、字號'!$B$2:$B$7525&amp;'[1]檢查、製造商、認證種類、字號'!$E$2:$E$7525=AS42&amp;AR42),'[1]檢查、製造商、認證種類、字號'!$I$2:$I$7525)=0,"",LOOKUP(1,0/('[1]檢查、製造商、認證種類、字號'!$B$2:$B$7525&amp;'[1]檢查、製造商、認證種類、字號'!$E$2:$E$7525=AS42&amp;AR42),'[1]檢查、製造商、認證種類、字號'!$I$2:$I$7525)),"")</f>
        <v/>
      </c>
      <c r="AY42" s="117" t="s">
        <v>28</v>
      </c>
      <c r="AZ42" s="118" t="s">
        <v>28</v>
      </c>
      <c r="BA42" s="496" t="str">
        <f>BF42</f>
        <v>有機小白菜</v>
      </c>
      <c r="BB42" s="490"/>
      <c r="BC42" s="109" t="s">
        <v>177</v>
      </c>
      <c r="BD42" s="110" t="str">
        <f>IFERROR(IF(LOOKUP(1,0/('[1]檢查、製造商、認證種類、字號'!$B$2:$B$7525&amp;'[1]檢查、製造商、認證種類、字號'!$E$2:$E$7525=BF42&amp;BE42),'[1]檢查、製造商、認證種類、字號'!$C$2:$C$7525)=0,"",LOOKUP(1,0/('[1]檢查、製造商、認證種類、字號'!$B$2:$B$7525&amp;'[1]檢查、製造商、認證種類、字號'!$E$2:$E$7525=BF42&amp;BE42),'[1]檢查、製造商、認證種類、字號'!$C$2:$C$7525)),"")</f>
        <v/>
      </c>
      <c r="BE42" s="184" t="str">
        <f>IFERROR(IF(IFERROR(VLOOKUP(BF42&amp;LEFT($G$3,2),'[1]檢查、製造商、認證種類、字號'!$P$1:$Q$2,2,FALSE),"")="",VLOOKUP(BF42,'[1]檢查、製造商、認證種類、字號'!$B$2:$E$7525,4,FALSE),VLOOKUP(BF42&amp;LEFT($G$3,2),'[1]檢查、製造商、認證種類、字號'!$P$1:$Q$2,2,FALSE)),"")</f>
        <v>葉志豪</v>
      </c>
      <c r="BF42" s="246" t="s">
        <v>182</v>
      </c>
      <c r="BG42" s="185">
        <v>55</v>
      </c>
      <c r="BH42" s="248">
        <f t="shared" ref="BH42" si="36">ROUND(BG42*$BH$5/1000,0)</f>
        <v>76</v>
      </c>
      <c r="BI42" s="114" t="str">
        <f>IFERROR(IF(LOOKUP(1,0/('[1]檢查、製造商、認證種類、字號'!$B$2:$B$7525&amp;'[1]檢查、製造商、認證種類、字號'!$E$2:$E$7525=BF42&amp;BE42),'[1]檢查、製造商、認證種類、字號'!$F$2:$F$7525)=0,"",LOOKUP(1,0/('[1]檢查、製造商、認證種類、字號'!$B$2:$B$7525&amp;'[1]檢查、製造商、認證種類、字號'!$E$2:$E$7525=BF42&amp;BE42),'[1]檢查、製造商、認證種類、字號'!$F$2:$F$7525)),"")</f>
        <v>KG</v>
      </c>
      <c r="BJ42" s="52" t="str">
        <f>IFERROR(IF(LOOKUP(1,0/('[1]檢查、製造商、認證種類、字號'!$B$2:$B$7525&amp;'[1]檢查、製造商、認證種類、字號'!$E$2:$E$7525=BF42&amp;BE42),'[1]檢查、製造商、認證種類、字號'!$H$2:$H$7525)=0,"",LOOKUP(1,0/('[1]檢查、製造商、認證種類、字號'!$B$2:$B$7525&amp;'[1]檢查、製造商、認證種類、字號'!$E$2:$E$7525=BF42&amp;BE42),'[1]檢查、製造商、認證種類、字號'!$H$2:$H$7525)),"")</f>
        <v>臺灣有機農產品</v>
      </c>
      <c r="BK42" s="59" t="str">
        <f>IFERROR(IF(LOOKUP(1,0/('[1]檢查、製造商、認證種類、字號'!$B$2:$B$7525&amp;'[1]檢查、製造商、認證種類、字號'!$E$2:$E$7525=BF42&amp;BE42),'[1]檢查、製造商、認證種類、字號'!$I$2:$I$7525)=0,"",LOOKUP(1,0/('[1]檢查、製造商、認證種類、字號'!$B$2:$B$7525&amp;'[1]檢查、製造商、認證種類、字號'!$E$2:$E$7525=BF42&amp;BE42),'[1]檢查、製造商、認證種類、字號'!$I$2:$I$7525)),"")</f>
        <v>1-007-115012</v>
      </c>
      <c r="BL42" s="57" t="s">
        <v>28</v>
      </c>
      <c r="BM42" s="58" t="s">
        <v>28</v>
      </c>
      <c r="BN42" s="505"/>
      <c r="BO42" s="490"/>
      <c r="BP42" s="109" t="s">
        <v>177</v>
      </c>
      <c r="BQ42" s="110" t="str">
        <f>IFERROR(IF(LOOKUP(1,0/('[1]檢查、製造商、認證種類、字號'!$B$2:$B$7525&amp;'[1]檢查、製造商、認證種類、字號'!$E$2:$E$7525=BS42&amp;BR42),'[1]檢查、製造商、認證種類、字號'!$C$2:$C$7525)=0,"",LOOKUP(1,0/('[1]檢查、製造商、認證種類、字號'!$B$2:$B$7525&amp;'[1]檢查、製造商、認證種類、字號'!$E$2:$E$7525=BS42&amp;BR42),'[1]檢查、製造商、認證種類、字號'!$C$2:$C$7525)),"")</f>
        <v/>
      </c>
      <c r="BR42" s="111" t="str">
        <f>IFERROR(IF(IFERROR(VLOOKUP(BS42&amp;LEFT($G$3,2),'[1]檢查、製造商、認證種類、字號'!$P$1:$Q$2,2,FALSE),"")="",VLOOKUP(BS42,'[1]檢查、製造商、認證種類、字號'!$B$2:$E$7525,4,FALSE),VLOOKUP(BS42&amp;LEFT($G$3,2),'[1]檢查、製造商、認證種類、字號'!$P$1:$Q$2,2,FALSE)),"")</f>
        <v/>
      </c>
      <c r="BS42" s="249"/>
      <c r="BT42" s="109"/>
      <c r="BU42" s="109"/>
      <c r="BV42" s="114" t="str">
        <f>IFERROR(IF(LOOKUP(1,0/('[1]檢查、製造商、認證種類、字號'!$B$2:$B$7525&amp;'[1]檢查、製造商、認證種類、字號'!$E$2:$E$7525=BS42&amp;BR42),'[1]檢查、製造商、認證種類、字號'!$F$2:$F$7525)=0,"",LOOKUP(1,0/('[1]檢查、製造商、認證種類、字號'!$B$2:$B$7525&amp;'[1]檢查、製造商、認證種類、字號'!$E$2:$E$7525=BS42&amp;BR42),'[1]檢查、製造商、認證種類、字號'!$F$2:$F$7525)),"")</f>
        <v/>
      </c>
      <c r="BW42" s="115"/>
      <c r="BX42" s="109" t="str">
        <f t="shared" ref="BX42" si="37">IFERROR(IF(BU42*BW42=0,"",BU42*BW42),"")</f>
        <v/>
      </c>
      <c r="BY42" s="110" t="str">
        <f>IFERROR(IF(LOOKUP(1,0/('[1]檢查、製造商、認證種類、字號'!$B$2:$B$7525&amp;'[1]檢查、製造商、認證種類、字號'!$E$2:$E$7525=BS42&amp;BR42),'[1]檢查、製造商、認證種類、字號'!$H$2:$H$7525)=0,"",LOOKUP(1,0/('[1]檢查、製造商、認證種類、字號'!$B$2:$B$7525&amp;'[1]檢查、製造商、認證種類、字號'!$E$2:$E$7525=BS42&amp;BR42),'[1]檢查、製造商、認證種類、字號'!$H$2:$H$7525)),"")</f>
        <v/>
      </c>
      <c r="BZ42" s="116" t="str">
        <f>IFERROR(IF(LOOKUP(1,0/('[1]檢查、製造商、認證種類、字號'!$B$2:$B$7525&amp;'[1]檢查、製造商、認證種類、字號'!$E$2:$E$7525=BS42&amp;BR42),'[1]檢查、製造商、認證種類、字號'!$I$2:$I$7525)=0,"",LOOKUP(1,0/('[1]檢查、製造商、認證種類、字號'!$B$2:$B$7525&amp;'[1]檢查、製造商、認證種類、字號'!$E$2:$E$7525=BS42&amp;BR42),'[1]檢查、製造商、認證種類、字號'!$I$2:$I$7525)),"")</f>
        <v/>
      </c>
      <c r="CA42" s="117" t="s">
        <v>28</v>
      </c>
      <c r="CB42" s="118" t="s">
        <v>28</v>
      </c>
      <c r="CC42" s="250" t="s">
        <v>30</v>
      </c>
      <c r="CD42" s="250" t="str">
        <f>IFERROR(IF(LOOKUP(1,0/('[1]檢查、製造商、認證種類、字號'!$B$2:$B$7123&amp;'[1]檢查、製造商、認證種類、字號'!$E$2:$E$7123=CF42&amp;CE42),'[1]檢查、製造商、認證種類、字號'!$C$2:$C$7123)=0,"",LOOKUP(1,0/('[1]檢查、製造商、認證種類、字號'!$B$2:$B$7123&amp;'[1]檢查、製造商、認證種類、字號'!$E$2:$E$7123=CF42&amp;CE42),'[1]檢查、製造商、認證種類、字號'!$C$2:$C$7123)),"")</f>
        <v>濟生股份有限公司</v>
      </c>
      <c r="CE42" s="250" t="str">
        <f>IFERROR(IF(IFERROR(VLOOKUP(CF42&amp;LEFT($G$3,2),'[1]檢查、製造商、認證種類、字號'!$Q$2:$R$87,2,FALSE),"")="",VLOOKUP(CF42,'[1]檢查、製造商、認證種類、字號'!$B$2:$G$7123,4,FALSE),VLOOKUP(CF42&amp;LEFT($G$3,2),'[1]檢查、製造商、認證種類、字號'!$Q$2:$R$198,2,FALSE)),"")</f>
        <v>羿淳</v>
      </c>
      <c r="CF42" s="94" t="s">
        <v>183</v>
      </c>
      <c r="CG42" s="94"/>
      <c r="CH42" s="95" t="str">
        <f>IFERROR(IF(LOOKUP(1,0/('[1]檢查、製造商、認證種類、字號'!$B$2:$B$7123&amp;'[1]檢查、製造商、認證種類、字號'!$E$2:$E$7123=CF42&amp;CE42),'[1]檢查、製造商、認證種類、字號'!$F$2:$F$7123)=0,"",LOOKUP(1,0/('[1]檢查、製造商、認證種類、字號'!$B$2:$B$7123&amp;'[1]檢查、製造商、認證種類、字號'!$E$2:$E$7123=CF42&amp;CE42),'[1]檢查、製造商、認證種類、字號'!$F$2:$F$7123)),"")</f>
        <v>包</v>
      </c>
      <c r="CI42" s="251"/>
      <c r="CJ42" s="252" t="str">
        <f t="shared" si="2"/>
        <v/>
      </c>
      <c r="CK42" s="52" t="str">
        <f>IFERROR(IF(LOOKUP(1,0/('[1]檢查、製造商、認證種類、字號'!$B$2:$B$7123&amp;'[1]檢查、製造商、認證種類、字號'!$E$2:$E$7123=CF42&amp;CE42),'[1]檢查、製造商、認證種類、字號'!$H$2:$H$7123)=0,"",LOOKUP(1,0/('[1]檢查、製造商、認證種類、字號'!$B$2:$B$7123&amp;'[1]檢查、製造商、認證種類、字號'!$E$2:$E$7123=CF42&amp;CE42),'[1]檢查、製造商、認證種類、字號'!$H$2:$H$7123)),"")</f>
        <v/>
      </c>
      <c r="CL42" s="59" t="str">
        <f>IFERROR(IF(LOOKUP(1,0/('[1]檢查、製造商、認證種類、字號'!$B$2:$B$7123&amp;'[1]檢查、製造商、認證種類、字號'!$E$2:$E$7123=CF42&amp;CE42),'[1]檢查、製造商、認證種類、字號'!$I$2:$I$7123)=0,"",LOOKUP(1,0/('[1]檢查、製造商、認證種類、字號'!$B$2:$B$7123&amp;'[1]檢查、製造商、認證種類、字號'!$E$2:$E$7123=CF42&amp;CE42),'[1]檢查、製造商、認證種類、字號'!$I$2:$I$7123)),"")</f>
        <v/>
      </c>
      <c r="CM42" s="57"/>
      <c r="CN42" s="58"/>
    </row>
    <row r="43" spans="1:92" s="32" customFormat="1" ht="24.75">
      <c r="A43" s="509"/>
      <c r="B43" s="491"/>
      <c r="C43" s="40" t="s">
        <v>177</v>
      </c>
      <c r="D43" s="52" t="str">
        <f>IFERROR(IF(LOOKUP(1,0/('[1]檢查、製造商、認證種類、字號'!$B$2:$B$7525&amp;'[1]檢查、製造商、認證種類、字號'!$E$2:$E$7525=F43&amp;E43),'[1]檢查、製造商、認證種類、字號'!$C$2:$C$7525)=0,"",LOOKUP(1,0/('[1]檢查、製造商、認證種類、字號'!$B$2:$B$7525&amp;'[1]檢查、製造商、認證種類、字號'!$E$2:$E$7525=F43&amp;E43),'[1]檢查、製造商、認證種類、字號'!$C$2:$C$7525)),"")</f>
        <v/>
      </c>
      <c r="E43" s="55" t="str">
        <f>IFERROR(IF(IFERROR(VLOOKUP(F43&amp;LEFT($G$3,2),'[1]檢查、製造商、認證種類、字號'!$Q$2:$R$242,2,FALSE),"")="",VLOOKUP(F43,'[1]檢查、製造商、認證種類、字號'!$B$2:$E$7525,4,FALSE),VLOOKUP(F43&amp;LEFT($G$3,2),'[1]檢查、製造商、認證種類、字號'!$Q$2:$R$242,2,FALSE)),"")</f>
        <v>家煥</v>
      </c>
      <c r="F43" s="200" t="s">
        <v>184</v>
      </c>
      <c r="G43" s="253"/>
      <c r="H43" s="205">
        <v>0.6</v>
      </c>
      <c r="I43" s="48" t="str">
        <f>IFERROR(IF(LOOKUP(1,0/('[1]檢查、製造商、認證種類、字號'!$B$2:$B$7525&amp;'[1]檢查、製造商、認證種類、字號'!$E$2:$E$7525=F43&amp;E43),'[1]檢查、製造商、認證種類、字號'!$F$2:$F$7525)=0,"",LOOKUP(1,0/('[1]檢查、製造商、認證種類、字號'!$B$2:$B$7525&amp;'[1]檢查、製造商、認證種類、字號'!$E$2:$E$7525=F43&amp;E43),'[1]檢查、製造商、認證種類、字號'!$F$2:$F$7525)),"")</f>
        <v>KG</v>
      </c>
      <c r="J43" s="52" t="str">
        <f>IFERROR(IF(LOOKUP(1,0/('[1]檢查、製造商、認證種類、字號'!$B$2:$B$7525&amp;'[1]檢查、製造商、認證種類、字號'!$E$2:$E$7525=F43&amp;E43),'[1]檢查、製造商、認證種類、字號'!$H$2:$H$7525)=0,"",LOOKUP(1,0/('[1]檢查、製造商、認證種類、字號'!$B$2:$B$7525&amp;'[1]檢查、製造商、認證種類、字號'!$E$2:$E$7525=F43&amp;E43),'[1]檢查、製造商、認證種類、字號'!$H$2:$H$7525)),"")</f>
        <v/>
      </c>
      <c r="K43" s="52" t="str">
        <f>IFERROR(IF(LOOKUP(1,0/('[1]檢查、製造商、認證種類、字號'!$B$2:$B$7525&amp;'[1]檢查、製造商、認證種類、字號'!$E$2:$E$7525=F43&amp;E43),'[1]檢查、製造商、認證種類、字號'!$I$2:$I$7525)=0,"",LOOKUP(1,0/('[1]檢查、製造商、認證種類、字號'!$B$2:$B$7525&amp;'[1]檢查、製造商、認證種類、字號'!$E$2:$E$7525=F43&amp;E43),'[1]檢查、製造商、認證種類、字號'!$I$2:$I$7525)),"")</f>
        <v/>
      </c>
      <c r="L43" s="57" t="s">
        <v>28</v>
      </c>
      <c r="M43" s="58" t="s">
        <v>28</v>
      </c>
      <c r="N43" s="497"/>
      <c r="O43" s="491"/>
      <c r="P43" s="40" t="s">
        <v>177</v>
      </c>
      <c r="Q43" s="52" t="str">
        <f>IFERROR(IF(LOOKUP(1,0/('[1]檢查、製造商、認證種類、字號'!$B$2:$B$7525&amp;'[1]檢查、製造商、認證種類、字號'!$E$2:$E$7525=S43&amp;R43),'[1]檢查、製造商、認證種類、字號'!$C$2:$C$7525)=0,"",LOOKUP(1,0/('[1]檢查、製造商、認證種類、字號'!$B$2:$B$7525&amp;'[1]檢查、製造商、認證種類、字號'!$E$2:$E$7525=S43&amp;R43),'[1]檢查、製造商、認證種類、字號'!$C$2:$C$7525)),"")</f>
        <v/>
      </c>
      <c r="R43" s="60" t="str">
        <f>IFERROR(IF(IFERROR(VLOOKUP(S43&amp;LEFT($G$3,2),'[1]檢查、製造商、認證種類、字號'!$Q$2:$R$242,2,FALSE),"")="",VLOOKUP(S43,'[1]檢查、製造商、認證種類、字號'!$B$2:$E$7525,4,FALSE),VLOOKUP(S43&amp;LEFT($G$3,2),'[1]檢查、製造商、認證種類、字號'!$Q$2:$R$242,2,FALSE)),"")</f>
        <v>家煥</v>
      </c>
      <c r="S43" s="200" t="s">
        <v>90</v>
      </c>
      <c r="T43" s="55"/>
      <c r="U43" s="205">
        <v>0.6</v>
      </c>
      <c r="V43" s="48" t="str">
        <f>IFERROR(IF(LOOKUP(1,0/('[1]檢查、製造商、認證種類、字號'!$B$2:$B$7525&amp;'[1]檢查、製造商、認證種類、字號'!$E$2:$E$7525=S43&amp;R43),'[1]檢查、製造商、認證種類、字號'!$F$2:$F$7525)=0,"",LOOKUP(1,0/('[1]檢查、製造商、認證種類、字號'!$B$2:$B$7525&amp;'[1]檢查、製造商、認證種類、字號'!$E$2:$E$7525=S43&amp;R43),'[1]檢查、製造商、認證種類、字號'!$F$2:$F$7525)),"")</f>
        <v>KG</v>
      </c>
      <c r="W43" s="52" t="str">
        <f>IFERROR(IF(LOOKUP(1,0/('[1]檢查、製造商、認證種類、字號'!$B$2:$B$7525&amp;'[1]檢查、製造商、認證種類、字號'!$E$2:$E$7525=S43&amp;R43),'[1]檢查、製造商、認證種類、字號'!$H$2:$H$7525)=0,"",LOOKUP(1,0/('[1]檢查、製造商、認證種類、字號'!$B$2:$B$7525&amp;'[1]檢查、製造商、認證種類、字號'!$E$2:$E$7525=S43&amp;R43),'[1]檢查、製造商、認證種類、字號'!$H$2:$H$7525)),"")</f>
        <v/>
      </c>
      <c r="X43" s="59" t="str">
        <f>IFERROR(IF(LOOKUP(1,0/('[1]檢查、製造商、認證種類、字號'!$B$2:$B$7525&amp;'[1]檢查、製造商、認證種類、字號'!$E$2:$E$7525=S43&amp;R43),'[1]檢查、製造商、認證種類、字號'!$I$2:$I$7525)=0,"",LOOKUP(1,0/('[1]檢查、製造商、認證種類、字號'!$B$2:$B$7525&amp;'[1]檢查、製造商、認證種類、字號'!$E$2:$E$7525=S43&amp;R43),'[1]檢查、製造商、認證種類、字號'!$I$2:$I$7525)),"")</f>
        <v/>
      </c>
      <c r="Y43" s="57" t="s">
        <v>28</v>
      </c>
      <c r="Z43" s="58" t="s">
        <v>28</v>
      </c>
      <c r="AA43" s="497"/>
      <c r="AB43" s="491"/>
      <c r="AC43" s="40" t="s">
        <v>177</v>
      </c>
      <c r="AD43" s="52" t="str">
        <f>IFERROR(IF(LOOKUP(1,0/('[1]檢查、製造商、認證種類、字號'!$B$2:$B$7525&amp;'[1]檢查、製造商、認證種類、字號'!$E$2:$E$7525=AF43&amp;AE43),'[1]檢查、製造商、認證種類、字號'!$C$2:$C$7525)=0,"",LOOKUP(1,0/('[1]檢查、製造商、認證種類、字號'!$B$2:$B$7525&amp;'[1]檢查、製造商、認證種類、字號'!$E$2:$E$7525=AF43&amp;AE43),'[1]檢查、製造商、認證種類、字號'!$C$2:$C$7525)),"")</f>
        <v/>
      </c>
      <c r="AE43" s="60" t="str">
        <f>IFERROR(IF(IFERROR(VLOOKUP(AF43&amp;LEFT($G$3,2),'[1]檢查、製造商、認證種類、字號'!$Q$2:$R$242,2,FALSE),"")="",VLOOKUP(AF43,'[1]檢查、製造商、認證種類、字號'!$B$2:$E$7525,4,FALSE),VLOOKUP(AF43&amp;LEFT($G$3,2),'[1]檢查、製造商、認證種類、字號'!$Q$2:$R$242,2,FALSE)),"")</f>
        <v>家煥</v>
      </c>
      <c r="AF43" s="200" t="s">
        <v>184</v>
      </c>
      <c r="AG43" s="253"/>
      <c r="AH43" s="205">
        <v>0.6</v>
      </c>
      <c r="AI43" s="48" t="str">
        <f>IFERROR(IF(LOOKUP(1,0/('[1]檢查、製造商、認證種類、字號'!$B$2:$B$7525&amp;'[1]檢查、製造商、認證種類、字號'!$E$2:$E$7525=AF43&amp;AE43),'[1]檢查、製造商、認證種類、字號'!$F$2:$F$7525)=0,"",LOOKUP(1,0/('[1]檢查、製造商、認證種類、字號'!$B$2:$B$7525&amp;'[1]檢查、製造商、認證種類、字號'!$E$2:$E$7525=AF43&amp;AE43),'[1]檢查、製造商、認證種類、字號'!$F$2:$F$7525)),"")</f>
        <v>KG</v>
      </c>
      <c r="AJ43" s="52" t="str">
        <f>IFERROR(IF(LOOKUP(1,0/('[1]檢查、製造商、認證種類、字號'!$B$2:$B$7525&amp;'[1]檢查、製造商、認證種類、字號'!$E$2:$E$7525=AF43&amp;AE43),'[1]檢查、製造商、認證種類、字號'!$H$2:$H$7525)=0,"",LOOKUP(1,0/('[1]檢查、製造商、認證種類、字號'!$B$2:$B$7525&amp;'[1]檢查、製造商、認證種類、字號'!$E$2:$E$7525=AF43&amp;AE43),'[1]檢查、製造商、認證種類、字號'!$H$2:$H$7525)),"")</f>
        <v/>
      </c>
      <c r="AK43" s="59" t="str">
        <f>IFERROR(IF(LOOKUP(1,0/('[1]檢查、製造商、認證種類、字號'!$B$2:$B$7525&amp;'[1]檢查、製造商、認證種類、字號'!$E$2:$E$7525=AF43&amp;AE43),'[1]檢查、製造商、認證種類、字號'!$I$2:$I$7525)=0,"",LOOKUP(1,0/('[1]檢查、製造商、認證種類、字號'!$B$2:$B$7525&amp;'[1]檢查、製造商、認證種類、字號'!$E$2:$E$7525=AF43&amp;AE43),'[1]檢查、製造商、認證種類、字號'!$I$2:$I$7525)),"")</f>
        <v/>
      </c>
      <c r="AL43" s="57" t="s">
        <v>28</v>
      </c>
      <c r="AM43" s="58" t="s">
        <v>28</v>
      </c>
      <c r="AN43" s="512"/>
      <c r="AO43" s="491"/>
      <c r="AP43" s="40" t="s">
        <v>177</v>
      </c>
      <c r="AQ43" s="52" t="str">
        <f>IFERROR(IF(LOOKUP(1,0/('[1]檢查、製造商、認證種類、字號'!$B$2:$B$7525&amp;'[1]檢查、製造商、認證種類、字號'!$E$2:$E$7525=AS43&amp;AR43),'[1]檢查、製造商、認證種類、字號'!$C$2:$C$7525)=0,"",LOOKUP(1,0/('[1]檢查、製造商、認證種類、字號'!$B$2:$B$7525&amp;'[1]檢查、製造商、認證種類、字號'!$E$2:$E$7525=AS43&amp;AR43),'[1]檢查、製造商、認證種類、字號'!$C$2:$C$7525)),"")</f>
        <v/>
      </c>
      <c r="AR43" s="60" t="str">
        <f>IFERROR(IF(IFERROR(VLOOKUP(AS43&amp;LEFT($G$3,2),'[1]檢查、製造商、認證種類、字號'!$Q$2:$R$242,2,FALSE),"")="",VLOOKUP(AS43,'[1]檢查、製造商、認證種類、字號'!$B$2:$E$7525,4,FALSE),VLOOKUP(AS43&amp;LEFT($G$3,2),'[1]檢查、製造商、認證種類、字號'!$Q$2:$R$242,2,FALSE)),"")</f>
        <v>家煥</v>
      </c>
      <c r="AS43" s="200" t="s">
        <v>90</v>
      </c>
      <c r="AT43" s="55"/>
      <c r="AU43" s="205">
        <v>0.6</v>
      </c>
      <c r="AV43" s="48" t="str">
        <f>IFERROR(IF(LOOKUP(1,0/('[1]檢查、製造商、認證種類、字號'!$B$2:$B$7525&amp;'[1]檢查、製造商、認證種類、字號'!$E$2:$E$7525=AS43&amp;AR43),'[1]檢查、製造商、認證種類、字號'!$F$2:$F$7525)=0,"",LOOKUP(1,0/('[1]檢查、製造商、認證種類、字號'!$B$2:$B$7525&amp;'[1]檢查、製造商、認證種類、字號'!$E$2:$E$7525=AS43&amp;AR43),'[1]檢查、製造商、認證種類、字號'!$F$2:$F$7525)),"")</f>
        <v>KG</v>
      </c>
      <c r="AW43" s="52" t="str">
        <f>IFERROR(IF(LOOKUP(1,0/('[1]檢查、製造商、認證種類、字號'!$B$2:$B$7525&amp;'[1]檢查、製造商、認證種類、字號'!$E$2:$E$7525=AS43&amp;AR43),'[1]檢查、製造商、認證種類、字號'!$H$2:$H$7525)=0,"",LOOKUP(1,0/('[1]檢查、製造商、認證種類、字號'!$B$2:$B$7525&amp;'[1]檢查、製造商、認證種類、字號'!$E$2:$E$7525=AS43&amp;AR43),'[1]檢查、製造商、認證種類、字號'!$H$2:$H$7525)),"")</f>
        <v/>
      </c>
      <c r="AX43" s="59" t="str">
        <f>IFERROR(IF(LOOKUP(1,0/('[1]檢查、製造商、認證種類、字號'!$B$2:$B$7525&amp;'[1]檢查、製造商、認證種類、字號'!$E$2:$E$7525=AS43&amp;AR43),'[1]檢查、製造商、認證種類、字號'!$I$2:$I$7525)=0,"",LOOKUP(1,0/('[1]檢查、製造商、認證種類、字號'!$B$2:$B$7525&amp;'[1]檢查、製造商、認證種類、字號'!$E$2:$E$7525=AS43&amp;AR43),'[1]檢查、製造商、認證種類、字號'!$I$2:$I$7525)),"")</f>
        <v/>
      </c>
      <c r="AY43" s="57" t="s">
        <v>28</v>
      </c>
      <c r="AZ43" s="58" t="s">
        <v>28</v>
      </c>
      <c r="BA43" s="497"/>
      <c r="BB43" s="491"/>
      <c r="BC43" s="40" t="s">
        <v>177</v>
      </c>
      <c r="BD43" s="52" t="str">
        <f>IFERROR(IF(LOOKUP(1,0/('[1]檢查、製造商、認證種類、字號'!$B$2:$B$7525&amp;'[1]檢查、製造商、認證種類、字號'!$E$2:$E$7525=BF43&amp;BE43),'[1]檢查、製造商、認證種類、字號'!$C$2:$C$7525)=0,"",LOOKUP(1,0/('[1]檢查、製造商、認證種類、字號'!$B$2:$B$7525&amp;'[1]檢查、製造商、認證種類、字號'!$E$2:$E$7525=BF43&amp;BE43),'[1]檢查、製造商、認證種類、字號'!$C$2:$C$7525)),"")</f>
        <v/>
      </c>
      <c r="BE43" s="60" t="str">
        <f>IFERROR(IF(IFERROR(VLOOKUP(BF43&amp;LEFT($G$3,2),'[1]檢查、製造商、認證種類、字號'!$Q$2:$R$242,2,FALSE),"")="",VLOOKUP(BF43,'[1]檢查、製造商、認證種類、字號'!$B$2:$E$7525,4,FALSE),VLOOKUP(BF43&amp;LEFT($G$3,2),'[1]檢查、製造商、認證種類、字號'!$Q$2:$R$242,2,FALSE)),"")</f>
        <v>家煥</v>
      </c>
      <c r="BF43" s="200" t="s">
        <v>184</v>
      </c>
      <c r="BG43" s="55"/>
      <c r="BH43" s="205">
        <v>0.6</v>
      </c>
      <c r="BI43" s="48" t="str">
        <f>IFERROR(IF(LOOKUP(1,0/('[1]檢查、製造商、認證種類、字號'!$B$2:$B$7525&amp;'[1]檢查、製造商、認證種類、字號'!$E$2:$E$7525=BF43&amp;BE43),'[1]檢查、製造商、認證種類、字號'!$F$2:$F$7525)=0,"",LOOKUP(1,0/('[1]檢查、製造商、認證種類、字號'!$B$2:$B$7525&amp;'[1]檢查、製造商、認證種類、字號'!$E$2:$E$7525=BF43&amp;BE43),'[1]檢查、製造商、認證種類、字號'!$F$2:$F$7525)),"")</f>
        <v>KG</v>
      </c>
      <c r="BJ43" s="52" t="str">
        <f>IFERROR(IF(LOOKUP(1,0/('[1]檢查、製造商、認證種類、字號'!$B$2:$B$7525&amp;'[1]檢查、製造商、認證種類、字號'!$E$2:$E$7525=BF43&amp;BE43),'[1]檢查、製造商、認證種類、字號'!$H$2:$H$7525)=0,"",LOOKUP(1,0/('[1]檢查、製造商、認證種類、字號'!$B$2:$B$7525&amp;'[1]檢查、製造商、認證種類、字號'!$E$2:$E$7525=BF43&amp;BE43),'[1]檢查、製造商、認證種類、字號'!$H$2:$H$7525)),"")</f>
        <v/>
      </c>
      <c r="BK43" s="59" t="str">
        <f>IFERROR(IF(LOOKUP(1,0/('[1]檢查、製造商、認證種類、字號'!$B$2:$B$7525&amp;'[1]檢查、製造商、認證種類、字號'!$E$2:$E$7525=BF43&amp;BE43),'[1]檢查、製造商、認證種類、字號'!$I$2:$I$7525)=0,"",LOOKUP(1,0/('[1]檢查、製造商、認證種類、字號'!$B$2:$B$7525&amp;'[1]檢查、製造商、認證種類、字號'!$E$2:$E$7525=BF43&amp;BE43),'[1]檢查、製造商、認證種類、字號'!$I$2:$I$7525)),"")</f>
        <v/>
      </c>
      <c r="BL43" s="57" t="s">
        <v>28</v>
      </c>
      <c r="BM43" s="58" t="s">
        <v>28</v>
      </c>
      <c r="BN43" s="506"/>
      <c r="BO43" s="491"/>
      <c r="BP43" s="40" t="s">
        <v>177</v>
      </c>
      <c r="BQ43" s="52" t="str">
        <f>IFERROR(IF(LOOKUP(1,0/('[1]檢查、製造商、認證種類、字號'!$B$2:$B$7525&amp;'[1]檢查、製造商、認證種類、字號'!$E$2:$E$7525=BS43&amp;BR43),'[1]檢查、製造商、認證種類、字號'!$C$2:$C$7525)=0,"",LOOKUP(1,0/('[1]檢查、製造商、認證種類、字號'!$B$2:$B$7525&amp;'[1]檢查、製造商、認證種類、字號'!$E$2:$E$7525=BS43&amp;BR43),'[1]檢查、製造商、認證種類、字號'!$C$2:$C$7525)),"")</f>
        <v/>
      </c>
      <c r="BR43" s="60" t="str">
        <f>IFERROR(IF(IFERROR(VLOOKUP(BS43&amp;LEFT($G$3,2),'[1]檢查、製造商、認證種類、字號'!$P$1:$Q$2,2,FALSE),"")="",VLOOKUP(BS43,'[1]檢查、製造商、認證種類、字號'!$B$2:$E$7525,4,FALSE),VLOOKUP(BS43&amp;LEFT($G$3,2),'[1]檢查、製造商、認證種類、字號'!$P$1:$Q$2,2,FALSE)),"")</f>
        <v/>
      </c>
      <c r="BS43" s="54"/>
      <c r="BT43" s="55"/>
      <c r="BU43" s="40"/>
      <c r="BV43" s="48" t="str">
        <f>IFERROR(IF(LOOKUP(1,0/('[1]檢查、製造商、認證種類、字號'!$B$2:$B$7525&amp;'[1]檢查、製造商、認證種類、字號'!$E$2:$E$7525=BS43&amp;BR43),'[1]檢查、製造商、認證種類、字號'!$F$2:$F$7525)=0,"",LOOKUP(1,0/('[1]檢查、製造商、認證種類、字號'!$B$2:$B$7525&amp;'[1]檢查、製造商、認證種類、字號'!$E$2:$E$7525=BS43&amp;BR43),'[1]檢查、製造商、認證種類、字號'!$F$2:$F$7525)),"")</f>
        <v/>
      </c>
      <c r="BW43" s="61"/>
      <c r="BX43" s="40" t="str">
        <f>IFERROR(IF(BU43*BW43=0,"",BU43*BW43),"")</f>
        <v/>
      </c>
      <c r="BY43" s="52" t="str">
        <f>IFERROR(IF(LOOKUP(1,0/('[1]檢查、製造商、認證種類、字號'!$B$2:$B$7525&amp;'[1]檢查、製造商、認證種類、字號'!$E$2:$E$7525=BS43&amp;BR43),'[1]檢查、製造商、認證種類、字號'!$H$2:$H$7525)=0,"",LOOKUP(1,0/('[1]檢查、製造商、認證種類、字號'!$B$2:$B$7525&amp;'[1]檢查、製造商、認證種類、字號'!$E$2:$E$7525=BS43&amp;BR43),'[1]檢查、製造商、認證種類、字號'!$H$2:$H$7525)),"")</f>
        <v/>
      </c>
      <c r="BZ43" s="59" t="str">
        <f>IFERROR(IF(LOOKUP(1,0/('[1]檢查、製造商、認證種類、字號'!$B$2:$B$7525&amp;'[1]檢查、製造商、認證種類、字號'!$E$2:$E$7525=BS43&amp;BR43),'[1]檢查、製造商、認證種類、字號'!$I$2:$I$7525)=0,"",LOOKUP(1,0/('[1]檢查、製造商、認證種類、字號'!$B$2:$B$7525&amp;'[1]檢查、製造商、認證種類、字號'!$E$2:$E$7525=BS43&amp;BR43),'[1]檢查、製造商、認證種類、字號'!$I$2:$I$7525)),"")</f>
        <v/>
      </c>
      <c r="CA43" s="57" t="s">
        <v>28</v>
      </c>
      <c r="CB43" s="58" t="s">
        <v>28</v>
      </c>
      <c r="CC43" s="250" t="s">
        <v>30</v>
      </c>
      <c r="CD43" s="250" t="str">
        <f>IFERROR(IF(LOOKUP(1,0/('[1]檢查、製造商、認證種類、字號'!$B$2:$B$7123&amp;'[1]檢查、製造商、認證種類、字號'!$E$2:$E$7123=CF43&amp;CE43),'[1]檢查、製造商、認證種類、字號'!$C$2:$C$7123)=0,"",LOOKUP(1,0/('[1]檢查、製造商、認證種類、字號'!$B$2:$B$7123&amp;'[1]檢查、製造商、認證種類、字號'!$E$2:$E$7123=CF43&amp;CE43),'[1]檢查、製造商、認證種類、字號'!$C$2:$C$7123)),"")</f>
        <v/>
      </c>
      <c r="CE43" s="250" t="str">
        <f>IFERROR(IF(IFERROR(VLOOKUP(CF43&amp;LEFT($G$3,2),'[1]檢查、製造商、認證種類、字號'!$Q$2:$R$87,2,FALSE),"")="",VLOOKUP(CF43,'[1]檢查、製造商、認證種類、字號'!$B$2:$G$7123,4,FALSE),VLOOKUP(CF43&amp;LEFT($G$3,2),'[1]檢查、製造商、認證種類、字號'!$Q$2:$R$198,2,FALSE)),"")</f>
        <v/>
      </c>
      <c r="CF43" s="65" t="s">
        <v>185</v>
      </c>
      <c r="CG43" s="65"/>
      <c r="CH43" s="66" t="str">
        <f>IFERROR(IF(LOOKUP(1,0/('[1]檢查、製造商、認證種類、字號'!$B$2:$B$7123&amp;'[1]檢查、製造商、認證種類、字號'!$E$2:$E$7123=CF43&amp;CE43),'[1]檢查、製造商、認證種類、字號'!$F$2:$F$7123)=0,"",LOOKUP(1,0/('[1]檢查、製造商、認證種類、字號'!$B$2:$B$7123&amp;'[1]檢查、製造商、認證種類、字號'!$E$2:$E$7123=CF43&amp;CE43),'[1]檢查、製造商、認證種類、字號'!$F$2:$F$7123)),"")</f>
        <v/>
      </c>
      <c r="CI43" s="251"/>
      <c r="CJ43" s="252" t="str">
        <f t="shared" si="2"/>
        <v/>
      </c>
      <c r="CK43" s="52" t="str">
        <f>IFERROR(IF(LOOKUP(1,0/('[1]檢查、製造商、認證種類、字號'!$B$2:$B$7123&amp;'[1]檢查、製造商、認證種類、字號'!$E$2:$E$7123=CF43&amp;CE43),'[1]檢查、製造商、認證種類、字號'!$H$2:$H$7123)=0,"",LOOKUP(1,0/('[1]檢查、製造商、認證種類、字號'!$B$2:$B$7123&amp;'[1]檢查、製造商、認證種類、字號'!$E$2:$E$7123=CF43&amp;CE43),'[1]檢查、製造商、認證種類、字號'!$H$2:$H$7123)),"")</f>
        <v/>
      </c>
      <c r="CL43" s="59" t="str">
        <f>IFERROR(IF(LOOKUP(1,0/('[1]檢查、製造商、認證種類、字號'!$B$2:$B$7123&amp;'[1]檢查、製造商、認證種類、字號'!$E$2:$E$7123=CF43&amp;CE43),'[1]檢查、製造商、認證種類、字號'!$I$2:$I$7123)=0,"",LOOKUP(1,0/('[1]檢查、製造商、認證種類、字號'!$B$2:$B$7123&amp;'[1]檢查、製造商、認證種類、字號'!$E$2:$E$7123=CF43&amp;CE43),'[1]檢查、製造商、認證種類、字號'!$I$2:$I$7123)),"")</f>
        <v/>
      </c>
      <c r="CM43" s="57"/>
      <c r="CN43" s="58"/>
    </row>
    <row r="44" spans="1:92" s="32" customFormat="1" ht="24.75">
      <c r="A44" s="509"/>
      <c r="B44" s="491"/>
      <c r="C44" s="40" t="s">
        <v>177</v>
      </c>
      <c r="D44" s="52" t="str">
        <f>IFERROR(IF(LOOKUP(1,0/('[1]檢查、製造商、認證種類、字號'!$B$2:$B$7525&amp;'[1]檢查、製造商、認證種類、字號'!$E$2:$E$7525=F44&amp;E44),'[1]檢查、製造商、認證種類、字號'!$C$2:$C$7525)=0,"",LOOKUP(1,0/('[1]檢查、製造商、認證種類、字號'!$B$2:$B$7525&amp;'[1]檢查、製造商、認證種類、字號'!$E$2:$E$7525=F44&amp;E44),'[1]檢查、製造商、認證種類、字號'!$C$2:$C$7525)),"")</f>
        <v/>
      </c>
      <c r="E44" s="55" t="str">
        <f>IFERROR(IF(IFERROR(VLOOKUP(F44&amp;LEFT($G$3,2),'[1]檢查、製造商、認證種類、字號'!$P$1:$Q$2,2,FALSE),"")="",VLOOKUP(F44,'[1]檢查、製造商、認證種類、字號'!$B$2:$E$7525,4,FALSE),VLOOKUP(F44&amp;LEFT($G$3,2),'[1]檢查、製造商、認證種類、字號'!$P$1:$Q$2,2,FALSE)),"")</f>
        <v/>
      </c>
      <c r="F44" s="138"/>
      <c r="G44" s="254"/>
      <c r="H44" s="40"/>
      <c r="I44" s="48" t="str">
        <f>IFERROR(IF(LOOKUP(1,0/('[1]檢查、製造商、認證種類、字號'!$B$2:$B$7525&amp;'[1]檢查、製造商、認證種類、字號'!$E$2:$E$7525=F44&amp;E44),'[1]檢查、製造商、認證種類、字號'!$F$2:$F$7525)=0,"",LOOKUP(1,0/('[1]檢查、製造商、認證種類、字號'!$B$2:$B$7525&amp;'[1]檢查、製造商、認證種類、字號'!$E$2:$E$7525=F44&amp;E44),'[1]檢查、製造商、認證種類、字號'!$F$2:$F$7525)),"")</f>
        <v/>
      </c>
      <c r="J44" s="52" t="str">
        <f>IFERROR(IF(LOOKUP(1,0/('[1]檢查、製造商、認證種類、字號'!$B$2:$B$7525&amp;'[1]檢查、製造商、認證種類、字號'!$E$2:$E$7525=F44&amp;E44),'[1]檢查、製造商、認證種類、字號'!$H$2:$H$7525)=0,"",LOOKUP(1,0/('[1]檢查、製造商、認證種類、字號'!$B$2:$B$7525&amp;'[1]檢查、製造商、認證種類、字號'!$E$2:$E$7525=F44&amp;E44),'[1]檢查、製造商、認證種類、字號'!$H$2:$H$7525)),"")</f>
        <v/>
      </c>
      <c r="K44" s="52" t="str">
        <f>IFERROR(IF(LOOKUP(1,0/('[1]檢查、製造商、認證種類、字號'!$B$2:$B$7525&amp;'[1]檢查、製造商、認證種類、字號'!$E$2:$E$7525=F44&amp;E44),'[1]檢查、製造商、認證種類、字號'!$I$2:$I$7525)=0,"",LOOKUP(1,0/('[1]檢查、製造商、認證種類、字號'!$B$2:$B$7525&amp;'[1]檢查、製造商、認證種類、字號'!$E$2:$E$7525=F44&amp;E44),'[1]檢查、製造商、認證種類、字號'!$I$2:$I$7525)),"")</f>
        <v/>
      </c>
      <c r="L44" s="57" t="s">
        <v>28</v>
      </c>
      <c r="M44" s="58" t="s">
        <v>28</v>
      </c>
      <c r="N44" s="497"/>
      <c r="O44" s="491"/>
      <c r="P44" s="40" t="s">
        <v>177</v>
      </c>
      <c r="Q44" s="52" t="str">
        <f>IFERROR(IF(LOOKUP(1,0/('[1]檢查、製造商、認證種類、字號'!$B$2:$B$7525&amp;'[1]檢查、製造商、認證種類、字號'!$E$2:$E$7525=S44&amp;R44),'[1]檢查、製造商、認證種類、字號'!$C$2:$C$7525)=0,"",LOOKUP(1,0/('[1]檢查、製造商、認證種類、字號'!$B$2:$B$7525&amp;'[1]檢查、製造商、認證種類、字號'!$E$2:$E$7525=S44&amp;R44),'[1]檢查、製造商、認證種類、字號'!$C$2:$C$7525)),"")</f>
        <v/>
      </c>
      <c r="R44" s="60" t="str">
        <f>IFERROR(IF(IFERROR(VLOOKUP(S44&amp;LEFT($G$3,2),'[1]檢查、製造商、認證種類、字號'!$Q$2:$R$242,2,FALSE),"")="",VLOOKUP(S44,'[1]檢查、製造商、認證種類、字號'!$B$2:$E$7525,4,FALSE),VLOOKUP(S44&amp;LEFT($G$3,2),'[1]檢查、製造商、認證種類、字號'!$Q$2:$R$242,2,FALSE)),"")</f>
        <v/>
      </c>
      <c r="S44" s="54"/>
      <c r="T44" s="253"/>
      <c r="U44" s="205"/>
      <c r="V44" s="48" t="str">
        <f>IFERROR(IF(LOOKUP(1,0/('[1]檢查、製造商、認證種類、字號'!$B$2:$B$7525&amp;'[1]檢查、製造商、認證種類、字號'!$E$2:$E$7525=S44&amp;R44),'[1]檢查、製造商、認證種類、字號'!$F$2:$F$7525)=0,"",LOOKUP(1,0/('[1]檢查、製造商、認證種類、字號'!$B$2:$B$7525&amp;'[1]檢查、製造商、認證種類、字號'!$E$2:$E$7525=S44&amp;R44),'[1]檢查、製造商、認證種類、字號'!$F$2:$F$7525)),"")</f>
        <v/>
      </c>
      <c r="W44" s="52" t="str">
        <f>IFERROR(IF(LOOKUP(1,0/('[1]檢查、製造商、認證種類、字號'!$B$2:$B$7525&amp;'[1]檢查、製造商、認證種類、字號'!$E$2:$E$7525=S44&amp;R44),'[1]檢查、製造商、認證種類、字號'!$H$2:$H$7525)=0,"",LOOKUP(1,0/('[1]檢查、製造商、認證種類、字號'!$B$2:$B$7525&amp;'[1]檢查、製造商、認證種類、字號'!$E$2:$E$7525=S44&amp;R44),'[1]檢查、製造商、認證種類、字號'!$H$2:$H$7525)),"")</f>
        <v/>
      </c>
      <c r="X44" s="59" t="str">
        <f>IFERROR(IF(LOOKUP(1,0/('[1]檢查、製造商、認證種類、字號'!$B$2:$B$7525&amp;'[1]檢查、製造商、認證種類、字號'!$E$2:$E$7525=S44&amp;R44),'[1]檢查、製造商、認證種類、字號'!$I$2:$I$7525)=0,"",LOOKUP(1,0/('[1]檢查、製造商、認證種類、字號'!$B$2:$B$7525&amp;'[1]檢查、製造商、認證種類、字號'!$E$2:$E$7525=S44&amp;R44),'[1]檢查、製造商、認證種類、字號'!$I$2:$I$7525)),"")</f>
        <v/>
      </c>
      <c r="Y44" s="57" t="s">
        <v>28</v>
      </c>
      <c r="Z44" s="58" t="s">
        <v>28</v>
      </c>
      <c r="AA44" s="497"/>
      <c r="AB44" s="491"/>
      <c r="AC44" s="40" t="s">
        <v>177</v>
      </c>
      <c r="AD44" s="52" t="str">
        <f>IFERROR(IF(LOOKUP(1,0/('[1]檢查、製造商、認證種類、字號'!$B$2:$B$7525&amp;'[1]檢查、製造商、認證種類、字號'!$E$2:$E$7525=AF44&amp;AE44),'[1]檢查、製造商、認證種類、字號'!$C$2:$C$7525)=0,"",LOOKUP(1,0/('[1]檢查、製造商、認證種類、字號'!$B$2:$B$7525&amp;'[1]檢查、製造商、認證種類、字號'!$E$2:$E$7525=AF44&amp;AE44),'[1]檢查、製造商、認證種類、字號'!$C$2:$C$7525)),"")</f>
        <v/>
      </c>
      <c r="AE44" s="60" t="str">
        <f>IFERROR(IF(IFERROR(VLOOKUP(AF44&amp;LEFT($G$3,2),'[1]檢查、製造商、認證種類、字號'!$P$1:$Q$2,2,FALSE),"")="",VLOOKUP(AF44,'[1]檢查、製造商、認證種類、字號'!$B$2:$E$7525,4,FALSE),VLOOKUP(AF44&amp;LEFT($G$3,2),'[1]檢查、製造商、認證種類、字號'!$P$1:$Q$2,2,FALSE)),"")</f>
        <v/>
      </c>
      <c r="AF44" s="138"/>
      <c r="AG44" s="254"/>
      <c r="AH44" s="40"/>
      <c r="AI44" s="48" t="str">
        <f>IFERROR(IF(LOOKUP(1,0/('[1]檢查、製造商、認證種類、字號'!$B$2:$B$7525&amp;'[1]檢查、製造商、認證種類、字號'!$E$2:$E$7525=AF44&amp;AE44),'[1]檢查、製造商、認證種類、字號'!$F$2:$F$7525)=0,"",LOOKUP(1,0/('[1]檢查、製造商、認證種類、字號'!$B$2:$B$7525&amp;'[1]檢查、製造商、認證種類、字號'!$E$2:$E$7525=AF44&amp;AE44),'[1]檢查、製造商、認證種類、字號'!$F$2:$F$7525)),"")</f>
        <v/>
      </c>
      <c r="AJ44" s="52" t="str">
        <f>IFERROR(IF(LOOKUP(1,0/('[1]檢查、製造商、認證種類、字號'!$B$2:$B$7525&amp;'[1]檢查、製造商、認證種類、字號'!$E$2:$E$7525=AF44&amp;AE44),'[1]檢查、製造商、認證種類、字號'!$H$2:$H$7525)=0,"",LOOKUP(1,0/('[1]檢查、製造商、認證種類、字號'!$B$2:$B$7525&amp;'[1]檢查、製造商、認證種類、字號'!$E$2:$E$7525=AF44&amp;AE44),'[1]檢查、製造商、認證種類、字號'!$H$2:$H$7525)),"")</f>
        <v/>
      </c>
      <c r="AK44" s="59" t="str">
        <f>IFERROR(IF(LOOKUP(1,0/('[1]檢查、製造商、認證種類、字號'!$B$2:$B$7525&amp;'[1]檢查、製造商、認證種類、字號'!$E$2:$E$7525=AF44&amp;AE44),'[1]檢查、製造商、認證種類、字號'!$I$2:$I$7525)=0,"",LOOKUP(1,0/('[1]檢查、製造商、認證種類、字號'!$B$2:$B$7525&amp;'[1]檢查、製造商、認證種類、字號'!$E$2:$E$7525=AF44&amp;AE44),'[1]檢查、製造商、認證種類、字號'!$I$2:$I$7525)),"")</f>
        <v/>
      </c>
      <c r="AL44" s="57" t="s">
        <v>28</v>
      </c>
      <c r="AM44" s="58" t="s">
        <v>28</v>
      </c>
      <c r="AN44" s="512"/>
      <c r="AO44" s="491"/>
      <c r="AP44" s="40" t="s">
        <v>177</v>
      </c>
      <c r="AQ44" s="52" t="str">
        <f>IFERROR(IF(LOOKUP(1,0/('[1]檢查、製造商、認證種類、字號'!$B$2:$B$7525&amp;'[1]檢查、製造商、認證種類、字號'!$E$2:$E$7525=AS44&amp;AR44),'[1]檢查、製造商、認證種類、字號'!$C$2:$C$7525)=0,"",LOOKUP(1,0/('[1]檢查、製造商、認證種類、字號'!$B$2:$B$7525&amp;'[1]檢查、製造商、認證種類、字號'!$E$2:$E$7525=AS44&amp;AR44),'[1]檢查、製造商、認證種類、字號'!$C$2:$C$7525)),"")</f>
        <v/>
      </c>
      <c r="AR44" s="60" t="str">
        <f>IFERROR(IF(IFERROR(VLOOKUP(AS44&amp;LEFT($G$3,2),'[1]檢查、製造商、認證種類、字號'!$Q$2:$R$242,2,FALSE),"")="",VLOOKUP(AS44,'[1]檢查、製造商、認證種類、字號'!$B$2:$E$7525,4,FALSE),VLOOKUP(AS44&amp;LEFT($G$3,2),'[1]檢查、製造商、認證種類、字號'!$Q$2:$R$242,2,FALSE)),"")</f>
        <v/>
      </c>
      <c r="AS44" s="54"/>
      <c r="AT44" s="253"/>
      <c r="AU44" s="205"/>
      <c r="AV44" s="48" t="str">
        <f>IFERROR(IF(LOOKUP(1,0/('[1]檢查、製造商、認證種類、字號'!$B$2:$B$7525&amp;'[1]檢查、製造商、認證種類、字號'!$E$2:$E$7525=AS44&amp;AR44),'[1]檢查、製造商、認證種類、字號'!$F$2:$F$7525)=0,"",LOOKUP(1,0/('[1]檢查、製造商、認證種類、字號'!$B$2:$B$7525&amp;'[1]檢查、製造商、認證種類、字號'!$E$2:$E$7525=AS44&amp;AR44),'[1]檢查、製造商、認證種類、字號'!$F$2:$F$7525)),"")</f>
        <v/>
      </c>
      <c r="AW44" s="52" t="str">
        <f>IFERROR(IF(LOOKUP(1,0/('[1]檢查、製造商、認證種類、字號'!$B$2:$B$7525&amp;'[1]檢查、製造商、認證種類、字號'!$E$2:$E$7525=AS44&amp;AR44),'[1]檢查、製造商、認證種類、字號'!$H$2:$H$7525)=0,"",LOOKUP(1,0/('[1]檢查、製造商、認證種類、字號'!$B$2:$B$7525&amp;'[1]檢查、製造商、認證種類、字號'!$E$2:$E$7525=AS44&amp;AR44),'[1]檢查、製造商、認證種類、字號'!$H$2:$H$7525)),"")</f>
        <v/>
      </c>
      <c r="AX44" s="59" t="str">
        <f>IFERROR(IF(LOOKUP(1,0/('[1]檢查、製造商、認證種類、字號'!$B$2:$B$7525&amp;'[1]檢查、製造商、認證種類、字號'!$E$2:$E$7525=AS44&amp;AR44),'[1]檢查、製造商、認證種類、字號'!$I$2:$I$7525)=0,"",LOOKUP(1,0/('[1]檢查、製造商、認證種類、字號'!$B$2:$B$7525&amp;'[1]檢查、製造商、認證種類、字號'!$E$2:$E$7525=AS44&amp;AR44),'[1]檢查、製造商、認證種類、字號'!$I$2:$I$7525)),"")</f>
        <v/>
      </c>
      <c r="AY44" s="57" t="s">
        <v>28</v>
      </c>
      <c r="AZ44" s="58" t="s">
        <v>28</v>
      </c>
      <c r="BA44" s="497"/>
      <c r="BB44" s="491"/>
      <c r="BC44" s="40" t="s">
        <v>177</v>
      </c>
      <c r="BD44" s="52" t="str">
        <f>IFERROR(IF(LOOKUP(1,0/('[1]檢查、製造商、認證種類、字號'!$B$2:$B$7525&amp;'[1]檢查、製造商、認證種類、字號'!$E$2:$E$7525=BF44&amp;BE44),'[1]檢查、製造商、認證種類、字號'!$C$2:$C$7525)=0,"",LOOKUP(1,0/('[1]檢查、製造商、認證種類、字號'!$B$2:$B$7525&amp;'[1]檢查、製造商、認證種類、字號'!$E$2:$E$7525=BF44&amp;BE44),'[1]檢查、製造商、認證種類、字號'!$C$2:$C$7525)),"")</f>
        <v/>
      </c>
      <c r="BE44" s="60" t="str">
        <f>IFERROR(IF(IFERROR(VLOOKUP(BF44&amp;LEFT($G$3,2),'[1]檢查、製造商、認證種類、字號'!$Q$2:$R$242,2,FALSE),"")="",VLOOKUP(BF44,'[1]檢查、製造商、認證種類、字號'!$B$2:$E$7525,4,FALSE),VLOOKUP(BF44&amp;LEFT($G$3,2),'[1]檢查、製造商、認證種類、字號'!$Q$2:$R$242,2,FALSE)),"")</f>
        <v/>
      </c>
      <c r="BF44" s="54"/>
      <c r="BG44" s="253"/>
      <c r="BH44" s="205"/>
      <c r="BI44" s="48" t="str">
        <f>IFERROR(IF(LOOKUP(1,0/('[1]檢查、製造商、認證種類、字號'!$B$2:$B$7525&amp;'[1]檢查、製造商、認證種類、字號'!$E$2:$E$7525=BF44&amp;BE44),'[1]檢查、製造商、認證種類、字號'!$F$2:$F$7525)=0,"",LOOKUP(1,0/('[1]檢查、製造商、認證種類、字號'!$B$2:$B$7525&amp;'[1]檢查、製造商、認證種類、字號'!$E$2:$E$7525=BF44&amp;BE44),'[1]檢查、製造商、認證種類、字號'!$F$2:$F$7525)),"")</f>
        <v/>
      </c>
      <c r="BJ44" s="52" t="str">
        <f>IFERROR(IF(LOOKUP(1,0/('[1]檢查、製造商、認證種類、字號'!$B$2:$B$7525&amp;'[1]檢查、製造商、認證種類、字號'!$E$2:$E$7525=BF44&amp;BE44),'[1]檢查、製造商、認證種類、字號'!$H$2:$H$7525)=0,"",LOOKUP(1,0/('[1]檢查、製造商、認證種類、字號'!$B$2:$B$7525&amp;'[1]檢查、製造商、認證種類、字號'!$E$2:$E$7525=BF44&amp;BE44),'[1]檢查、製造商、認證種類、字號'!$H$2:$H$7525)),"")</f>
        <v/>
      </c>
      <c r="BK44" s="59" t="str">
        <f>IFERROR(IF(LOOKUP(1,0/('[1]檢查、製造商、認證種類、字號'!$B$2:$B$7525&amp;'[1]檢查、製造商、認證種類、字號'!$E$2:$E$7525=BF44&amp;BE44),'[1]檢查、製造商、認證種類、字號'!$I$2:$I$7525)=0,"",LOOKUP(1,0/('[1]檢查、製造商、認證種類、字號'!$B$2:$B$7525&amp;'[1]檢查、製造商、認證種類、字號'!$E$2:$E$7525=BF44&amp;BE44),'[1]檢查、製造商、認證種類、字號'!$I$2:$I$7525)),"")</f>
        <v/>
      </c>
      <c r="BL44" s="57" t="s">
        <v>28</v>
      </c>
      <c r="BM44" s="58" t="s">
        <v>28</v>
      </c>
      <c r="BN44" s="506"/>
      <c r="BO44" s="491"/>
      <c r="BP44" s="40" t="s">
        <v>177</v>
      </c>
      <c r="BQ44" s="52" t="str">
        <f>IFERROR(IF(LOOKUP(1,0/('[1]檢查、製造商、認證種類、字號'!$B$2:$B$7525&amp;'[1]檢查、製造商、認證種類、字號'!$E$2:$E$7525=BS44&amp;BR44),'[1]檢查、製造商、認證種類、字號'!$C$2:$C$7525)=0,"",LOOKUP(1,0/('[1]檢查、製造商、認證種類、字號'!$B$2:$B$7525&amp;'[1]檢查、製造商、認證種類、字號'!$E$2:$E$7525=BS44&amp;BR44),'[1]檢查、製造商、認證種類、字號'!$C$2:$C$7525)),"")</f>
        <v/>
      </c>
      <c r="BR44" s="60" t="str">
        <f>IFERROR(IF(IFERROR(VLOOKUP(BS44&amp;LEFT($G$3,2),'[1]檢查、製造商、認證種類、字號'!$P$1:$Q$2,2,FALSE),"")="",VLOOKUP(BS44,'[1]檢查、製造商、認證種類、字號'!$B$2:$E$7525,4,FALSE),VLOOKUP(BS44&amp;LEFT($G$3,2),'[1]檢查、製造商、認證種類、字號'!$P$1:$Q$2,2,FALSE)),"")</f>
        <v/>
      </c>
      <c r="BS44" s="54"/>
      <c r="BT44" s="253"/>
      <c r="BU44" s="40"/>
      <c r="BV44" s="48" t="str">
        <f>IFERROR(IF(LOOKUP(1,0/('[1]檢查、製造商、認證種類、字號'!$B$2:$B$7525&amp;'[1]檢查、製造商、認證種類、字號'!$E$2:$E$7525=BS44&amp;BR44),'[1]檢查、製造商、認證種類、字號'!$F$2:$F$7525)=0,"",LOOKUP(1,0/('[1]檢查、製造商、認證種類、字號'!$B$2:$B$7525&amp;'[1]檢查、製造商、認證種類、字號'!$E$2:$E$7525=BS44&amp;BR44),'[1]檢查、製造商、認證種類、字號'!$F$2:$F$7525)),"")</f>
        <v/>
      </c>
      <c r="BW44" s="61"/>
      <c r="BX44" s="40" t="str">
        <f>IFERROR(IF(BU44*BW44=0,"",BU44*BW44),"")</f>
        <v/>
      </c>
      <c r="BY44" s="52" t="str">
        <f>IFERROR(IF(LOOKUP(1,0/('[1]檢查、製造商、認證種類、字號'!$B$2:$B$7525&amp;'[1]檢查、製造商、認證種類、字號'!$E$2:$E$7525=BS44&amp;BR44),'[1]檢查、製造商、認證種類、字號'!$H$2:$H$7525)=0,"",LOOKUP(1,0/('[1]檢查、製造商、認證種類、字號'!$B$2:$B$7525&amp;'[1]檢查、製造商、認證種類、字號'!$E$2:$E$7525=BS44&amp;BR44),'[1]檢查、製造商、認證種類、字號'!$H$2:$H$7525)),"")</f>
        <v/>
      </c>
      <c r="BZ44" s="59" t="str">
        <f>IFERROR(IF(LOOKUP(1,0/('[1]檢查、製造商、認證種類、字號'!$B$2:$B$7525&amp;'[1]檢查、製造商、認證種類、字號'!$E$2:$E$7525=BS44&amp;BR44),'[1]檢查、製造商、認證種類、字號'!$I$2:$I$7525)=0,"",LOOKUP(1,0/('[1]檢查、製造商、認證種類、字號'!$B$2:$B$7525&amp;'[1]檢查、製造商、認證種類、字號'!$E$2:$E$7525=BS44&amp;BR44),'[1]檢查、製造商、認證種類、字號'!$I$2:$I$7525)),"")</f>
        <v/>
      </c>
      <c r="CA44" s="57" t="s">
        <v>28</v>
      </c>
      <c r="CB44" s="58" t="s">
        <v>28</v>
      </c>
      <c r="CC44" s="250" t="s">
        <v>30</v>
      </c>
      <c r="CD44" s="250" t="str">
        <f>IFERROR(IF(LOOKUP(1,0/('[1]檢查、製造商、認證種類、字號'!$B$2:$B$7123&amp;'[1]檢查、製造商、認證種類、字號'!$E$2:$E$7123=CF44&amp;CE44),'[1]檢查、製造商、認證種類、字號'!$C$2:$C$7123)=0,"",LOOKUP(1,0/('[1]檢查、製造商、認證種類、字號'!$B$2:$B$7123&amp;'[1]檢查、製造商、認證種類、字號'!$E$2:$E$7123=CF44&amp;CE44),'[1]檢查、製造商、認證種類、字號'!$C$2:$C$7123)),"")</f>
        <v>百家珍釀造食品</v>
      </c>
      <c r="CE44" s="250" t="str">
        <f>IFERROR(IF(IFERROR(VLOOKUP(CF44&amp;LEFT($G$3,2),'[1]檢查、製造商、認證種類、字號'!$Q$2:$R$87,2,FALSE),"")="",VLOOKUP(CF44,'[1]檢查、製造商、認證種類、字號'!$B$2:$G$7123,4,FALSE),VLOOKUP(CF44&amp;LEFT($G$3,2),'[1]檢查、製造商、認證種類、字號'!$Q$2:$R$198,2,FALSE)),"")</f>
        <v>羿淳</v>
      </c>
      <c r="CF44" s="65" t="s">
        <v>186</v>
      </c>
      <c r="CG44" s="65"/>
      <c r="CH44" s="66" t="str">
        <f>IFERROR(IF(LOOKUP(1,0/('[1]檢查、製造商、認證種類、字號'!$B$2:$B$7123&amp;'[1]檢查、製造商、認證種類、字號'!$E$2:$E$7123=CF44&amp;CE44),'[1]檢查、製造商、認證種類、字號'!$F$2:$F$7123)=0,"",LOOKUP(1,0/('[1]檢查、製造商、認證種類、字號'!$B$2:$B$7123&amp;'[1]檢查、製造商、認證種類、字號'!$E$2:$E$7123=CF44&amp;CE44),'[1]檢查、製造商、認證種類、字號'!$F$2:$F$7123)),"")</f>
        <v>桶</v>
      </c>
      <c r="CI44" s="251"/>
      <c r="CJ44" s="252" t="str">
        <f t="shared" si="2"/>
        <v/>
      </c>
      <c r="CK44" s="52" t="str">
        <f>IFERROR(IF(LOOKUP(1,0/('[1]檢查、製造商、認證種類、字號'!$B$2:$B$7123&amp;'[1]檢查、製造商、認證種類、字號'!$E$2:$E$7123=CF44&amp;CE44),'[1]檢查、製造商、認證種類、字號'!$H$2:$H$7123)=0,"",LOOKUP(1,0/('[1]檢查、製造商、認證種類、字號'!$B$2:$B$7123&amp;'[1]檢查、製造商、認證種類、字號'!$E$2:$E$7123=CF44&amp;CE44),'[1]檢查、製造商、認證種類、字號'!$H$2:$H$7123)),"")</f>
        <v>CAS台灣優良農產品</v>
      </c>
      <c r="CL44" s="59" t="str">
        <f>IFERROR(IF(LOOKUP(1,0/('[1]檢查、製造商、認證種類、字號'!$B$2:$B$7123&amp;'[1]檢查、製造商、認證種類、字號'!$E$2:$E$7123=CF44&amp;CE44),'[1]檢查、製造商、認證種類、字號'!$I$2:$I$7123)=0,"",LOOKUP(1,0/('[1]檢查、製造商、認證種類、字號'!$B$2:$B$7123&amp;'[1]檢查、製造商、認證種類、字號'!$E$2:$E$7123=CF44&amp;CE44),'[1]檢查、製造商、認證種類、字號'!$I$2:$I$7123)),"")</f>
        <v>090411</v>
      </c>
      <c r="CM44" s="57"/>
      <c r="CN44" s="58"/>
    </row>
    <row r="45" spans="1:92" s="32" customFormat="1" ht="24.75">
      <c r="A45" s="509"/>
      <c r="B45" s="491"/>
      <c r="C45" s="40" t="s">
        <v>177</v>
      </c>
      <c r="D45" s="52" t="str">
        <f>IFERROR(IF(LOOKUP(1,0/('[1]檢查、製造商、認證種類、字號'!$B$2:$B$7525&amp;'[1]檢查、製造商、認證種類、字號'!$E$2:$E$7525=F45&amp;E45),'[1]檢查、製造商、認證種類、字號'!$C$2:$C$7525)=0,"",LOOKUP(1,0/('[1]檢查、製造商、認證種類、字號'!$B$2:$B$7525&amp;'[1]檢查、製造商、認證種類、字號'!$E$2:$E$7525=F45&amp;E45),'[1]檢查、製造商、認證種類、字號'!$C$2:$C$7525)),"")</f>
        <v/>
      </c>
      <c r="E45" s="55" t="str">
        <f>IFERROR(IF(IFERROR(VLOOKUP(F45&amp;LEFT($G$3,2),'[1]檢查、製造商、認證種類、字號'!$P$1:$Q$2,2,FALSE),"")="",VLOOKUP(F45,'[1]檢查、製造商、認證種類、字號'!$B$2:$E$7525,4,FALSE),VLOOKUP(F45&amp;LEFT($G$3,2),'[1]檢查、製造商、認證種類、字號'!$P$1:$Q$2,2,FALSE)),"")</f>
        <v/>
      </c>
      <c r="F45" s="138"/>
      <c r="G45" s="254"/>
      <c r="H45" s="40"/>
      <c r="I45" s="48" t="str">
        <f>IFERROR(IF(LOOKUP(1,0/('[1]檢查、製造商、認證種類、字號'!$B$2:$B$7525&amp;'[1]檢查、製造商、認證種類、字號'!$E$2:$E$7525=F45&amp;E45),'[1]檢查、製造商、認證種類、字號'!$F$2:$F$7525)=0,"",LOOKUP(1,0/('[1]檢查、製造商、認證種類、字號'!$B$2:$B$7525&amp;'[1]檢查、製造商、認證種類、字號'!$E$2:$E$7525=F45&amp;E45),'[1]檢查、製造商、認證種類、字號'!$F$2:$F$7525)),"")</f>
        <v/>
      </c>
      <c r="J45" s="52" t="str">
        <f>IFERROR(IF(LOOKUP(1,0/('[1]檢查、製造商、認證種類、字號'!$B$2:$B$7525&amp;'[1]檢查、製造商、認證種類、字號'!$E$2:$E$7525=F45&amp;E45),'[1]檢查、製造商、認證種類、字號'!$H$2:$H$7525)=0,"",LOOKUP(1,0/('[1]檢查、製造商、認證種類、字號'!$B$2:$B$7525&amp;'[1]檢查、製造商、認證種類、字號'!$E$2:$E$7525=F45&amp;E45),'[1]檢查、製造商、認證種類、字號'!$H$2:$H$7525)),"")</f>
        <v/>
      </c>
      <c r="K45" s="52" t="str">
        <f>IFERROR(IF(LOOKUP(1,0/('[1]檢查、製造商、認證種類、字號'!$B$2:$B$7525&amp;'[1]檢查、製造商、認證種類、字號'!$E$2:$E$7525=F45&amp;E45),'[1]檢查、製造商、認證種類、字號'!$I$2:$I$7525)=0,"",LOOKUP(1,0/('[1]檢查、製造商、認證種類、字號'!$B$2:$B$7525&amp;'[1]檢查、製造商、認證種類、字號'!$E$2:$E$7525=F45&amp;E45),'[1]檢查、製造商、認證種類、字號'!$I$2:$I$7525)),"")</f>
        <v/>
      </c>
      <c r="L45" s="57" t="s">
        <v>28</v>
      </c>
      <c r="M45" s="58" t="s">
        <v>28</v>
      </c>
      <c r="N45" s="497"/>
      <c r="O45" s="491"/>
      <c r="P45" s="40" t="s">
        <v>177</v>
      </c>
      <c r="Q45" s="52" t="str">
        <f>IFERROR(IF(LOOKUP(1,0/('[1]檢查、製造商、認證種類、字號'!$B$2:$B$7525&amp;'[1]檢查、製造商、認證種類、字號'!$E$2:$E$7525=S45&amp;R45),'[1]檢查、製造商、認證種類、字號'!$C$2:$C$7525)=0,"",LOOKUP(1,0/('[1]檢查、製造商、認證種類、字號'!$B$2:$B$7525&amp;'[1]檢查、製造商、認證種類、字號'!$E$2:$E$7525=S45&amp;R45),'[1]檢查、製造商、認證種類、字號'!$C$2:$C$7525)),"")</f>
        <v/>
      </c>
      <c r="R45" s="60" t="str">
        <f>IFERROR(IF(IFERROR(VLOOKUP(S45&amp;LEFT($G$3,2),'[1]檢查、製造商、認證種類、字號'!$P$1:$Q$2,2,FALSE),"")="",VLOOKUP(S45,'[1]檢查、製造商、認證種類、字號'!$B$2:$E$7525,4,FALSE),VLOOKUP(S45&amp;LEFT($G$3,2),'[1]檢查、製造商、認證種類、字號'!$P$1:$Q$2,2,FALSE)),"")</f>
        <v/>
      </c>
      <c r="S45" s="138"/>
      <c r="T45" s="254"/>
      <c r="U45" s="40"/>
      <c r="V45" s="48" t="str">
        <f>IFERROR(IF(LOOKUP(1,0/('[1]檢查、製造商、認證種類、字號'!$B$2:$B$7525&amp;'[1]檢查、製造商、認證種類、字號'!$E$2:$E$7525=S45&amp;R45),'[1]檢查、製造商、認證種類、字號'!$F$2:$F$7525)=0,"",LOOKUP(1,0/('[1]檢查、製造商、認證種類、字號'!$B$2:$B$7525&amp;'[1]檢查、製造商、認證種類、字號'!$E$2:$E$7525=S45&amp;R45),'[1]檢查、製造商、認證種類、字號'!$F$2:$F$7525)),"")</f>
        <v/>
      </c>
      <c r="W45" s="52" t="str">
        <f>IFERROR(IF(LOOKUP(1,0/('[1]檢查、製造商、認證種類、字號'!$B$2:$B$7525&amp;'[1]檢查、製造商、認證種類、字號'!$E$2:$E$7525=S45&amp;R45),'[1]檢查、製造商、認證種類、字號'!$H$2:$H$7525)=0,"",LOOKUP(1,0/('[1]檢查、製造商、認證種類、字號'!$B$2:$B$7525&amp;'[1]檢查、製造商、認證種類、字號'!$E$2:$E$7525=S45&amp;R45),'[1]檢查、製造商、認證種類、字號'!$H$2:$H$7525)),"")</f>
        <v/>
      </c>
      <c r="X45" s="59" t="str">
        <f>IFERROR(IF(LOOKUP(1,0/('[1]檢查、製造商、認證種類、字號'!$B$2:$B$7525&amp;'[1]檢查、製造商、認證種類、字號'!$E$2:$E$7525=S45&amp;R45),'[1]檢查、製造商、認證種類、字號'!$I$2:$I$7525)=0,"",LOOKUP(1,0/('[1]檢查、製造商、認證種類、字號'!$B$2:$B$7525&amp;'[1]檢查、製造商、認證種類、字號'!$E$2:$E$7525=S45&amp;R45),'[1]檢查、製造商、認證種類、字號'!$I$2:$I$7525)),"")</f>
        <v/>
      </c>
      <c r="Y45" s="57" t="s">
        <v>28</v>
      </c>
      <c r="Z45" s="58" t="s">
        <v>28</v>
      </c>
      <c r="AA45" s="497"/>
      <c r="AB45" s="491"/>
      <c r="AC45" s="40" t="s">
        <v>177</v>
      </c>
      <c r="AD45" s="52" t="str">
        <f>IFERROR(IF(LOOKUP(1,0/('[1]檢查、製造商、認證種類、字號'!$B$2:$B$7525&amp;'[1]檢查、製造商、認證種類、字號'!$E$2:$E$7525=AF45&amp;AE45),'[1]檢查、製造商、認證種類、字號'!$C$2:$C$7525)=0,"",LOOKUP(1,0/('[1]檢查、製造商、認證種類、字號'!$B$2:$B$7525&amp;'[1]檢查、製造商、認證種類、字號'!$E$2:$E$7525=AF45&amp;AE45),'[1]檢查、製造商、認證種類、字號'!$C$2:$C$7525)),"")</f>
        <v/>
      </c>
      <c r="AE45" s="60" t="str">
        <f>IFERROR(IF(IFERROR(VLOOKUP(AF45&amp;LEFT($G$3,2),'[1]檢查、製造商、認證種類、字號'!$P$1:$Q$2,2,FALSE),"")="",VLOOKUP(AF45,'[1]檢查、製造商、認證種類、字號'!$B$2:$E$7525,4,FALSE),VLOOKUP(AF45&amp;LEFT($G$3,2),'[1]檢查、製造商、認證種類、字號'!$P$1:$Q$2,2,FALSE)),"")</f>
        <v/>
      </c>
      <c r="AF45" s="138"/>
      <c r="AG45" s="254"/>
      <c r="AH45" s="40"/>
      <c r="AI45" s="48" t="str">
        <f>IFERROR(IF(LOOKUP(1,0/('[1]檢查、製造商、認證種類、字號'!$B$2:$B$7525&amp;'[1]檢查、製造商、認證種類、字號'!$E$2:$E$7525=AF45&amp;AE45),'[1]檢查、製造商、認證種類、字號'!$F$2:$F$7525)=0,"",LOOKUP(1,0/('[1]檢查、製造商、認證種類、字號'!$B$2:$B$7525&amp;'[1]檢查、製造商、認證種類、字號'!$E$2:$E$7525=AF45&amp;AE45),'[1]檢查、製造商、認證種類、字號'!$F$2:$F$7525)),"")</f>
        <v/>
      </c>
      <c r="AJ45" s="52" t="str">
        <f>IFERROR(IF(LOOKUP(1,0/('[1]檢查、製造商、認證種類、字號'!$B$2:$B$7525&amp;'[1]檢查、製造商、認證種類、字號'!$E$2:$E$7525=AF45&amp;AE45),'[1]檢查、製造商、認證種類、字號'!$H$2:$H$7525)=0,"",LOOKUP(1,0/('[1]檢查、製造商、認證種類、字號'!$B$2:$B$7525&amp;'[1]檢查、製造商、認證種類、字號'!$E$2:$E$7525=AF45&amp;AE45),'[1]檢查、製造商、認證種類、字號'!$H$2:$H$7525)),"")</f>
        <v/>
      </c>
      <c r="AK45" s="59" t="str">
        <f>IFERROR(IF(LOOKUP(1,0/('[1]檢查、製造商、認證種類、字號'!$B$2:$B$7525&amp;'[1]檢查、製造商、認證種類、字號'!$E$2:$E$7525=AF45&amp;AE45),'[1]檢查、製造商、認證種類、字號'!$I$2:$I$7525)=0,"",LOOKUP(1,0/('[1]檢查、製造商、認證種類、字號'!$B$2:$B$7525&amp;'[1]檢查、製造商、認證種類、字號'!$E$2:$E$7525=AF45&amp;AE45),'[1]檢查、製造商、認證種類、字號'!$I$2:$I$7525)),"")</f>
        <v/>
      </c>
      <c r="AL45" s="57" t="s">
        <v>28</v>
      </c>
      <c r="AM45" s="58" t="s">
        <v>28</v>
      </c>
      <c r="AN45" s="512"/>
      <c r="AO45" s="491"/>
      <c r="AP45" s="40" t="s">
        <v>177</v>
      </c>
      <c r="AQ45" s="52" t="str">
        <f>IFERROR(IF(LOOKUP(1,0/('[1]檢查、製造商、認證種類、字號'!$B$2:$B$7525&amp;'[1]檢查、製造商、認證種類、字號'!$E$2:$E$7525=AS45&amp;AR45),'[1]檢查、製造商、認證種類、字號'!$C$2:$C$7525)=0,"",LOOKUP(1,0/('[1]檢查、製造商、認證種類、字號'!$B$2:$B$7525&amp;'[1]檢查、製造商、認證種類、字號'!$E$2:$E$7525=AS45&amp;AR45),'[1]檢查、製造商、認證種類、字號'!$C$2:$C$7525)),"")</f>
        <v/>
      </c>
      <c r="AR45" s="60" t="str">
        <f>IFERROR(IF(IFERROR(VLOOKUP(AS45&amp;LEFT($G$3,2),'[1]檢查、製造商、認證種類、字號'!$P$1:$Q$2,2,FALSE),"")="",VLOOKUP(AS45,'[1]檢查、製造商、認證種類、字號'!$B$2:$E$7525,4,FALSE),VLOOKUP(AS45&amp;LEFT($G$3,2),'[1]檢查、製造商、認證種類、字號'!$P$1:$Q$2,2,FALSE)),"")</f>
        <v/>
      </c>
      <c r="AS45" s="138"/>
      <c r="AT45" s="254"/>
      <c r="AU45" s="40"/>
      <c r="AV45" s="48" t="str">
        <f>IFERROR(IF(LOOKUP(1,0/('[1]檢查、製造商、認證種類、字號'!$B$2:$B$7525&amp;'[1]檢查、製造商、認證種類、字號'!$E$2:$E$7525=AS45&amp;AR45),'[1]檢查、製造商、認證種類、字號'!$F$2:$F$7525)=0,"",LOOKUP(1,0/('[1]檢查、製造商、認證種類、字號'!$B$2:$B$7525&amp;'[1]檢查、製造商、認證種類、字號'!$E$2:$E$7525=AS45&amp;AR45),'[1]檢查、製造商、認證種類、字號'!$F$2:$F$7525)),"")</f>
        <v/>
      </c>
      <c r="AW45" s="52" t="str">
        <f>IFERROR(IF(LOOKUP(1,0/('[1]檢查、製造商、認證種類、字號'!$B$2:$B$7525&amp;'[1]檢查、製造商、認證種類、字號'!$E$2:$E$7525=AS45&amp;AR45),'[1]檢查、製造商、認證種類、字號'!$H$2:$H$7525)=0,"",LOOKUP(1,0/('[1]檢查、製造商、認證種類、字號'!$B$2:$B$7525&amp;'[1]檢查、製造商、認證種類、字號'!$E$2:$E$7525=AS45&amp;AR45),'[1]檢查、製造商、認證種類、字號'!$H$2:$H$7525)),"")</f>
        <v/>
      </c>
      <c r="AX45" s="59" t="str">
        <f>IFERROR(IF(LOOKUP(1,0/('[1]檢查、製造商、認證種類、字號'!$B$2:$B$7525&amp;'[1]檢查、製造商、認證種類、字號'!$E$2:$E$7525=AS45&amp;AR45),'[1]檢查、製造商、認證種類、字號'!$I$2:$I$7525)=0,"",LOOKUP(1,0/('[1]檢查、製造商、認證種類、字號'!$B$2:$B$7525&amp;'[1]檢查、製造商、認證種類、字號'!$E$2:$E$7525=AS45&amp;AR45),'[1]檢查、製造商、認證種類、字號'!$I$2:$I$7525)),"")</f>
        <v/>
      </c>
      <c r="AY45" s="57" t="s">
        <v>28</v>
      </c>
      <c r="AZ45" s="58" t="s">
        <v>28</v>
      </c>
      <c r="BA45" s="497"/>
      <c r="BB45" s="491"/>
      <c r="BC45" s="40" t="s">
        <v>177</v>
      </c>
      <c r="BD45" s="52" t="str">
        <f>IFERROR(IF(LOOKUP(1,0/('[1]檢查、製造商、認證種類、字號'!$B$2:$B$7525&amp;'[1]檢查、製造商、認證種類、字號'!$E$2:$E$7525=BF45&amp;BE45),'[1]檢查、製造商、認證種類、字號'!$C$2:$C$7525)=0,"",LOOKUP(1,0/('[1]檢查、製造商、認證種類、字號'!$B$2:$B$7525&amp;'[1]檢查、製造商、認證種類、字號'!$E$2:$E$7525=BF45&amp;BE45),'[1]檢查、製造商、認證種類、字號'!$C$2:$C$7525)),"")</f>
        <v/>
      </c>
      <c r="BE45" s="60" t="str">
        <f>IFERROR(IF(IFERROR(VLOOKUP(BF45&amp;LEFT($G$3,2),'[1]檢查、製造商、認證種類、字號'!$P$1:$Q$2,2,FALSE),"")="",VLOOKUP(BF45,'[1]檢查、製造商、認證種類、字號'!$B$2:$E$7525,4,FALSE),VLOOKUP(BF45&amp;LEFT($G$3,2),'[1]檢查、製造商、認證種類、字號'!$P$1:$Q$2,2,FALSE)),"")</f>
        <v/>
      </c>
      <c r="BF45" s="138"/>
      <c r="BG45" s="254"/>
      <c r="BH45" s="40"/>
      <c r="BI45" s="48" t="str">
        <f>IFERROR(IF(LOOKUP(1,0/('[1]檢查、製造商、認證種類、字號'!$B$2:$B$7525&amp;'[1]檢查、製造商、認證種類、字號'!$E$2:$E$7525=BF45&amp;BE45),'[1]檢查、製造商、認證種類、字號'!$F$2:$F$7525)=0,"",LOOKUP(1,0/('[1]檢查、製造商、認證種類、字號'!$B$2:$B$7525&amp;'[1]檢查、製造商、認證種類、字號'!$E$2:$E$7525=BF45&amp;BE45),'[1]檢查、製造商、認證種類、字號'!$F$2:$F$7525)),"")</f>
        <v/>
      </c>
      <c r="BJ45" s="52" t="str">
        <f>IFERROR(IF(LOOKUP(1,0/('[1]檢查、製造商、認證種類、字號'!$B$2:$B$7525&amp;'[1]檢查、製造商、認證種類、字號'!$E$2:$E$7525=BF45&amp;BE45),'[1]檢查、製造商、認證種類、字號'!$H$2:$H$7525)=0,"",LOOKUP(1,0/('[1]檢查、製造商、認證種類、字號'!$B$2:$B$7525&amp;'[1]檢查、製造商、認證種類、字號'!$E$2:$E$7525=BF45&amp;BE45),'[1]檢查、製造商、認證種類、字號'!$H$2:$H$7525)),"")</f>
        <v/>
      </c>
      <c r="BK45" s="59" t="str">
        <f>IFERROR(IF(LOOKUP(1,0/('[1]檢查、製造商、認證種類、字號'!$B$2:$B$7525&amp;'[1]檢查、製造商、認證種類、字號'!$E$2:$E$7525=BF45&amp;BE45),'[1]檢查、製造商、認證種類、字號'!$I$2:$I$7525)=0,"",LOOKUP(1,0/('[1]檢查、製造商、認證種類、字號'!$B$2:$B$7525&amp;'[1]檢查、製造商、認證種類、字號'!$E$2:$E$7525=BF45&amp;BE45),'[1]檢查、製造商、認證種類、字號'!$I$2:$I$7525)),"")</f>
        <v/>
      </c>
      <c r="BL45" s="57" t="s">
        <v>28</v>
      </c>
      <c r="BM45" s="58" t="s">
        <v>28</v>
      </c>
      <c r="BN45" s="506"/>
      <c r="BO45" s="491"/>
      <c r="BP45" s="40" t="s">
        <v>177</v>
      </c>
      <c r="BQ45" s="52" t="str">
        <f>IFERROR(IF(LOOKUP(1,0/('[1]檢查、製造商、認證種類、字號'!$B$2:$B$7525&amp;'[1]檢查、製造商、認證種類、字號'!$E$2:$E$7525=BS45&amp;BR45),'[1]檢查、製造商、認證種類、字號'!$C$2:$C$7525)=0,"",LOOKUP(1,0/('[1]檢查、製造商、認證種類、字號'!$B$2:$B$7525&amp;'[1]檢查、製造商、認證種類、字號'!$E$2:$E$7525=BS45&amp;BR45),'[1]檢查、製造商、認證種類、字號'!$C$2:$C$7525)),"")</f>
        <v/>
      </c>
      <c r="BR45" s="60" t="str">
        <f>IFERROR(IF(IFERROR(VLOOKUP(BS45&amp;LEFT($G$3,2),'[1]檢查、製造商、認證種類、字號'!$P$1:$Q$2,2,FALSE),"")="",VLOOKUP(BS45,'[1]檢查、製造商、認證種類、字號'!$B$2:$E$7525,4,FALSE),VLOOKUP(BS45&amp;LEFT($G$3,2),'[1]檢查、製造商、認證種類、字號'!$P$1:$Q$2,2,FALSE)),"")</f>
        <v/>
      </c>
      <c r="BS45" s="134"/>
      <c r="BT45" s="254"/>
      <c r="BU45" s="40"/>
      <c r="BV45" s="48" t="str">
        <f>IFERROR(IF(LOOKUP(1,0/('[1]檢查、製造商、認證種類、字號'!$B$2:$B$7525&amp;'[1]檢查、製造商、認證種類、字號'!$E$2:$E$7525=BS45&amp;BR45),'[1]檢查、製造商、認證種類、字號'!$F$2:$F$7525)=0,"",LOOKUP(1,0/('[1]檢查、製造商、認證種類、字號'!$B$2:$B$7525&amp;'[1]檢查、製造商、認證種類、字號'!$E$2:$E$7525=BS45&amp;BR45),'[1]檢查、製造商、認證種類、字號'!$F$2:$F$7525)),"")</f>
        <v/>
      </c>
      <c r="BW45" s="61"/>
      <c r="BX45" s="40" t="str">
        <f>IFERROR(IF(BU45*BW45=0,"",BU45*BW45),"")</f>
        <v/>
      </c>
      <c r="BY45" s="52" t="str">
        <f>IFERROR(IF(LOOKUP(1,0/('[1]檢查、製造商、認證種類、字號'!$B$2:$B$7525&amp;'[1]檢查、製造商、認證種類、字號'!$E$2:$E$7525=BS45&amp;BR45),'[1]檢查、製造商、認證種類、字號'!$H$2:$H$7525)=0,"",LOOKUP(1,0/('[1]檢查、製造商、認證種類、字號'!$B$2:$B$7525&amp;'[1]檢查、製造商、認證種類、字號'!$E$2:$E$7525=BS45&amp;BR45),'[1]檢查、製造商、認證種類、字號'!$H$2:$H$7525)),"")</f>
        <v/>
      </c>
      <c r="BZ45" s="59" t="str">
        <f>IFERROR(IF(LOOKUP(1,0/('[1]檢查、製造商、認證種類、字號'!$B$2:$B$7525&amp;'[1]檢查、製造商、認證種類、字號'!$E$2:$E$7525=BS45&amp;BR45),'[1]檢查、製造商、認證種類、字號'!$I$2:$I$7525)=0,"",LOOKUP(1,0/('[1]檢查、製造商、認證種類、字號'!$B$2:$B$7525&amp;'[1]檢查、製造商、認證種類、字號'!$E$2:$E$7525=BS45&amp;BR45),'[1]檢查、製造商、認證種類、字號'!$I$2:$I$7525)),"")</f>
        <v/>
      </c>
      <c r="CA45" s="57" t="s">
        <v>28</v>
      </c>
      <c r="CB45" s="58" t="s">
        <v>28</v>
      </c>
      <c r="CC45" s="255" t="s">
        <v>30</v>
      </c>
      <c r="CD45" s="255" t="str">
        <f>IFERROR(IF(LOOKUP(1,0/('[1]檢查、製造商、認證種類、字號'!$B$2:$B$7123&amp;'[1]檢查、製造商、認證種類、字號'!$E$2:$E$7123=CF45&amp;CE45),'[1]檢查、製造商、認證種類、字號'!$C$2:$C$7123)=0,"",LOOKUP(1,0/('[1]檢查、製造商、認證種類、字號'!$B$2:$B$7123&amp;'[1]檢查、製造商、認證種類、字號'!$E$2:$E$7123=CF45&amp;CE45),'[1]檢查、製造商、認證種類、字號'!$C$2:$C$7123)),"")</f>
        <v>廣漢貿易</v>
      </c>
      <c r="CE45" s="255" t="str">
        <f>IFERROR(IF(IFERROR(VLOOKUP(CF45&amp;LEFT($G$3,2),'[1]檢查、製造商、認證種類、字號'!$Q$2:$R$87,2,FALSE),"")="",VLOOKUP(CF45,'[1]檢查、製造商、認證種類、字號'!$B$2:$G$7123,4,FALSE),VLOOKUP(CF45&amp;LEFT($G$3,2),'[1]檢查、製造商、認證種類、字號'!$Q$2:$R$198,2,FALSE)),"")</f>
        <v>全國</v>
      </c>
      <c r="CF45" s="152" t="s">
        <v>187</v>
      </c>
      <c r="CG45" s="152"/>
      <c r="CH45" s="193" t="str">
        <f>IFERROR(IF(LOOKUP(1,0/('[1]檢查、製造商、認證種類、字號'!$B$2:$B$7123&amp;'[1]檢查、製造商、認證種類、字號'!$E$2:$E$7123=CF45&amp;CE45),'[1]檢查、製造商、認證種類、字號'!$F$2:$F$7123)=0,"",LOOKUP(1,0/('[1]檢查、製造商、認證種類、字號'!$B$2:$B$7123&amp;'[1]檢查、製造商、認證種類、字號'!$E$2:$E$7123=CF45&amp;CE45),'[1]檢查、製造商、認證種類、字號'!$F$2:$F$7123)),"")</f>
        <v>包</v>
      </c>
      <c r="CI45" s="235"/>
      <c r="CJ45" s="256" t="str">
        <f t="shared" si="2"/>
        <v/>
      </c>
      <c r="CK45" s="52" t="str">
        <f>IFERROR(IF(LOOKUP(1,0/('[1]檢查、製造商、認證種類、字號'!$B$2:$B$7123&amp;'[1]檢查、製造商、認證種類、字號'!$E$2:$E$7123=CF45&amp;CE45),'[1]檢查、製造商、認證種類、字號'!$H$2:$H$7123)=0,"",LOOKUP(1,0/('[1]檢查、製造商、認證種類、字號'!$B$2:$B$7123&amp;'[1]檢查、製造商、認證種類、字號'!$E$2:$E$7123=CF45&amp;CE45),'[1]檢查、製造商、認證種類、字號'!$H$2:$H$7123)),"")</f>
        <v/>
      </c>
      <c r="CL45" s="59" t="str">
        <f>IFERROR(IF(LOOKUP(1,0/('[1]檢查、製造商、認證種類、字號'!$B$2:$B$7123&amp;'[1]檢查、製造商、認證種類、字號'!$E$2:$E$7123=CF45&amp;CE45),'[1]檢查、製造商、認證種類、字號'!$I$2:$I$7123)=0,"",LOOKUP(1,0/('[1]檢查、製造商、認證種類、字號'!$B$2:$B$7123&amp;'[1]檢查、製造商、認證種類、字號'!$E$2:$E$7123=CF45&amp;CE45),'[1]檢查、製造商、認證種類、字號'!$I$2:$I$7123)),"")</f>
        <v/>
      </c>
      <c r="CM45" s="57"/>
      <c r="CN45" s="58"/>
    </row>
    <row r="46" spans="1:92" s="32" customFormat="1" ht="24.75">
      <c r="A46" s="509"/>
      <c r="B46" s="491"/>
      <c r="C46" s="40" t="s">
        <v>177</v>
      </c>
      <c r="D46" s="52" t="str">
        <f>IFERROR(IF(LOOKUP(1,0/('[1]檢查、製造商、認證種類、字號'!$B$2:$B$7525&amp;'[1]檢查、製造商、認證種類、字號'!$E$2:$E$7525=F46&amp;E46),'[1]檢查、製造商、認證種類、字號'!$C$2:$C$7525)=0,"",LOOKUP(1,0/('[1]檢查、製造商、認證種類、字號'!$B$2:$B$7525&amp;'[1]檢查、製造商、認證種類、字號'!$E$2:$E$7525=F46&amp;E46),'[1]檢查、製造商、認證種類、字號'!$C$2:$C$7525)),"")</f>
        <v/>
      </c>
      <c r="E46" s="55" t="str">
        <f>IFERROR(IF(IFERROR(VLOOKUP(F46&amp;LEFT($G$3,2),'[1]檢查、製造商、認證種類、字號'!$P$1:$Q$2,2,FALSE),"")="",VLOOKUP(F46,'[1]檢查、製造商、認證種類、字號'!$B$2:$E$7525,4,FALSE),VLOOKUP(F46&amp;LEFT($G$3,2),'[1]檢查、製造商、認證種類、字號'!$P$1:$Q$2,2,FALSE)),"")</f>
        <v/>
      </c>
      <c r="F46" s="138"/>
      <c r="G46" s="254"/>
      <c r="H46" s="40"/>
      <c r="I46" s="48" t="str">
        <f>IFERROR(IF(LOOKUP(1,0/('[1]檢查、製造商、認證種類、字號'!$B$2:$B$7525&amp;'[1]檢查、製造商、認證種類、字號'!$E$2:$E$7525=F46&amp;E46),'[1]檢查、製造商、認證種類、字號'!$F$2:$F$7525)=0,"",LOOKUP(1,0/('[1]檢查、製造商、認證種類、字號'!$B$2:$B$7525&amp;'[1]檢查、製造商、認證種類、字號'!$E$2:$E$7525=F46&amp;E46),'[1]檢查、製造商、認證種類、字號'!$F$2:$F$7525)),"")</f>
        <v/>
      </c>
      <c r="J46" s="52" t="str">
        <f>IFERROR(IF(LOOKUP(1,0/('[1]檢查、製造商、認證種類、字號'!$B$2:$B$7525&amp;'[1]檢查、製造商、認證種類、字號'!$E$2:$E$7525=F46&amp;E46),'[1]檢查、製造商、認證種類、字號'!$H$2:$H$7525)=0,"",LOOKUP(1,0/('[1]檢查、製造商、認證種類、字號'!$B$2:$B$7525&amp;'[1]檢查、製造商、認證種類、字號'!$E$2:$E$7525=F46&amp;E46),'[1]檢查、製造商、認證種類、字號'!$H$2:$H$7525)),"")</f>
        <v/>
      </c>
      <c r="K46" s="52" t="str">
        <f>IFERROR(IF(LOOKUP(1,0/('[1]檢查、製造商、認證種類、字號'!$B$2:$B$7525&amp;'[1]檢查、製造商、認證種類、字號'!$E$2:$E$7525=F46&amp;E46),'[1]檢查、製造商、認證種類、字號'!$I$2:$I$7525)=0,"",LOOKUP(1,0/('[1]檢查、製造商、認證種類、字號'!$B$2:$B$7525&amp;'[1]檢查、製造商、認證種類、字號'!$E$2:$E$7525=F46&amp;E46),'[1]檢查、製造商、認證種類、字號'!$I$2:$I$7525)),"")</f>
        <v/>
      </c>
      <c r="L46" s="57" t="s">
        <v>28</v>
      </c>
      <c r="M46" s="58" t="s">
        <v>28</v>
      </c>
      <c r="N46" s="497"/>
      <c r="O46" s="491"/>
      <c r="P46" s="40" t="s">
        <v>177</v>
      </c>
      <c r="Q46" s="52" t="str">
        <f>IFERROR(IF(LOOKUP(1,0/('[1]檢查、製造商、認證種類、字號'!$B$2:$B$7525&amp;'[1]檢查、製造商、認證種類、字號'!$E$2:$E$7525=S46&amp;R46),'[1]檢查、製造商、認證種類、字號'!$C$2:$C$7525)=0,"",LOOKUP(1,0/('[1]檢查、製造商、認證種類、字號'!$B$2:$B$7525&amp;'[1]檢查、製造商、認證種類、字號'!$E$2:$E$7525=S46&amp;R46),'[1]檢查、製造商、認證種類、字號'!$C$2:$C$7525)),"")</f>
        <v/>
      </c>
      <c r="R46" s="60" t="str">
        <f>IFERROR(IF(IFERROR(VLOOKUP(S46&amp;LEFT($G$3,2),'[1]檢查、製造商、認證種類、字號'!$P$1:$Q$2,2,FALSE),"")="",VLOOKUP(S46,'[1]檢查、製造商、認證種類、字號'!$B$2:$E$7525,4,FALSE),VLOOKUP(S46&amp;LEFT($G$3,2),'[1]檢查、製造商、認證種類、字號'!$P$1:$Q$2,2,FALSE)),"")</f>
        <v/>
      </c>
      <c r="S46" s="138"/>
      <c r="T46" s="254"/>
      <c r="U46" s="40"/>
      <c r="V46" s="48" t="str">
        <f>IFERROR(IF(LOOKUP(1,0/('[1]檢查、製造商、認證種類、字號'!$B$2:$B$7525&amp;'[1]檢查、製造商、認證種類、字號'!$E$2:$E$7525=S46&amp;R46),'[1]檢查、製造商、認證種類、字號'!$F$2:$F$7525)=0,"",LOOKUP(1,0/('[1]檢查、製造商、認證種類、字號'!$B$2:$B$7525&amp;'[1]檢查、製造商、認證種類、字號'!$E$2:$E$7525=S46&amp;R46),'[1]檢查、製造商、認證種類、字號'!$F$2:$F$7525)),"")</f>
        <v/>
      </c>
      <c r="W46" s="52" t="str">
        <f>IFERROR(IF(LOOKUP(1,0/('[1]檢查、製造商、認證種類、字號'!$B$2:$B$7525&amp;'[1]檢查、製造商、認證種類、字號'!$E$2:$E$7525=S46&amp;R46),'[1]檢查、製造商、認證種類、字號'!$H$2:$H$7525)=0,"",LOOKUP(1,0/('[1]檢查、製造商、認證種類、字號'!$B$2:$B$7525&amp;'[1]檢查、製造商、認證種類、字號'!$E$2:$E$7525=S46&amp;R46),'[1]檢查、製造商、認證種類、字號'!$H$2:$H$7525)),"")</f>
        <v/>
      </c>
      <c r="X46" s="59" t="str">
        <f>IFERROR(IF(LOOKUP(1,0/('[1]檢查、製造商、認證種類、字號'!$B$2:$B$7525&amp;'[1]檢查、製造商、認證種類、字號'!$E$2:$E$7525=S46&amp;R46),'[1]檢查、製造商、認證種類、字號'!$I$2:$I$7525)=0,"",LOOKUP(1,0/('[1]檢查、製造商、認證種類、字號'!$B$2:$B$7525&amp;'[1]檢查、製造商、認證種類、字號'!$E$2:$E$7525=S46&amp;R46),'[1]檢查、製造商、認證種類、字號'!$I$2:$I$7525)),"")</f>
        <v/>
      </c>
      <c r="Y46" s="57" t="s">
        <v>28</v>
      </c>
      <c r="Z46" s="58" t="s">
        <v>28</v>
      </c>
      <c r="AA46" s="497"/>
      <c r="AB46" s="491"/>
      <c r="AC46" s="40" t="s">
        <v>177</v>
      </c>
      <c r="AD46" s="52" t="str">
        <f>IFERROR(IF(LOOKUP(1,0/('[1]檢查、製造商、認證種類、字號'!$B$2:$B$7525&amp;'[1]檢查、製造商、認證種類、字號'!$E$2:$E$7525=AF46&amp;AE46),'[1]檢查、製造商、認證種類、字號'!$C$2:$C$7525)=0,"",LOOKUP(1,0/('[1]檢查、製造商、認證種類、字號'!$B$2:$B$7525&amp;'[1]檢查、製造商、認證種類、字號'!$E$2:$E$7525=AF46&amp;AE46),'[1]檢查、製造商、認證種類、字號'!$C$2:$C$7525)),"")</f>
        <v/>
      </c>
      <c r="AE46" s="60" t="str">
        <f>IFERROR(IF(IFERROR(VLOOKUP(AF46&amp;LEFT($G$3,2),'[1]檢查、製造商、認證種類、字號'!$P$1:$Q$2,2,FALSE),"")="",VLOOKUP(AF46,'[1]檢查、製造商、認證種類、字號'!$B$2:$E$7525,4,FALSE),VLOOKUP(AF46&amp;LEFT($G$3,2),'[1]檢查、製造商、認證種類、字號'!$P$1:$Q$2,2,FALSE)),"")</f>
        <v/>
      </c>
      <c r="AF46" s="138"/>
      <c r="AG46" s="254"/>
      <c r="AH46" s="40"/>
      <c r="AI46" s="48" t="str">
        <f>IFERROR(IF(LOOKUP(1,0/('[1]檢查、製造商、認證種類、字號'!$B$2:$B$7525&amp;'[1]檢查、製造商、認證種類、字號'!$E$2:$E$7525=AF46&amp;AE46),'[1]檢查、製造商、認證種類、字號'!$F$2:$F$7525)=0,"",LOOKUP(1,0/('[1]檢查、製造商、認證種類、字號'!$B$2:$B$7525&amp;'[1]檢查、製造商、認證種類、字號'!$E$2:$E$7525=AF46&amp;AE46),'[1]檢查、製造商、認證種類、字號'!$F$2:$F$7525)),"")</f>
        <v/>
      </c>
      <c r="AJ46" s="52" t="str">
        <f>IFERROR(IF(LOOKUP(1,0/('[1]檢查、製造商、認證種類、字號'!$B$2:$B$7525&amp;'[1]檢查、製造商、認證種類、字號'!$E$2:$E$7525=AF46&amp;AE46),'[1]檢查、製造商、認證種類、字號'!$H$2:$H$7525)=0,"",LOOKUP(1,0/('[1]檢查、製造商、認證種類、字號'!$B$2:$B$7525&amp;'[1]檢查、製造商、認證種類、字號'!$E$2:$E$7525=AF46&amp;AE46),'[1]檢查、製造商、認證種類、字號'!$H$2:$H$7525)),"")</f>
        <v/>
      </c>
      <c r="AK46" s="59" t="str">
        <f>IFERROR(IF(LOOKUP(1,0/('[1]檢查、製造商、認證種類、字號'!$B$2:$B$7525&amp;'[1]檢查、製造商、認證種類、字號'!$E$2:$E$7525=AF46&amp;AE46),'[1]檢查、製造商、認證種類、字號'!$I$2:$I$7525)=0,"",LOOKUP(1,0/('[1]檢查、製造商、認證種類、字號'!$B$2:$B$7525&amp;'[1]檢查、製造商、認證種類、字號'!$E$2:$E$7525=AF46&amp;AE46),'[1]檢查、製造商、認證種類、字號'!$I$2:$I$7525)),"")</f>
        <v/>
      </c>
      <c r="AL46" s="57" t="s">
        <v>28</v>
      </c>
      <c r="AM46" s="58" t="s">
        <v>28</v>
      </c>
      <c r="AN46" s="512"/>
      <c r="AO46" s="491"/>
      <c r="AP46" s="40" t="s">
        <v>177</v>
      </c>
      <c r="AQ46" s="52" t="str">
        <f>IFERROR(IF(LOOKUP(1,0/('[1]檢查、製造商、認證種類、字號'!$B$2:$B$7525&amp;'[1]檢查、製造商、認證種類、字號'!$E$2:$E$7525=AS46&amp;AR46),'[1]檢查、製造商、認證種類、字號'!$C$2:$C$7525)=0,"",LOOKUP(1,0/('[1]檢查、製造商、認證種類、字號'!$B$2:$B$7525&amp;'[1]檢查、製造商、認證種類、字號'!$E$2:$E$7525=AS46&amp;AR46),'[1]檢查、製造商、認證種類、字號'!$C$2:$C$7525)),"")</f>
        <v/>
      </c>
      <c r="AR46" s="60" t="str">
        <f>IFERROR(IF(IFERROR(VLOOKUP(AS46&amp;LEFT($G$3,2),'[1]檢查、製造商、認證種類、字號'!$P$1:$Q$2,2,FALSE),"")="",VLOOKUP(AS46,'[1]檢查、製造商、認證種類、字號'!$B$2:$E$7525,4,FALSE),VLOOKUP(AS46&amp;LEFT($G$3,2),'[1]檢查、製造商、認證種類、字號'!$P$1:$Q$2,2,FALSE)),"")</f>
        <v/>
      </c>
      <c r="AS46" s="138"/>
      <c r="AT46" s="254"/>
      <c r="AU46" s="40"/>
      <c r="AV46" s="48" t="str">
        <f>IFERROR(IF(LOOKUP(1,0/('[1]檢查、製造商、認證種類、字號'!$B$2:$B$7525&amp;'[1]檢查、製造商、認證種類、字號'!$E$2:$E$7525=AS46&amp;AR46),'[1]檢查、製造商、認證種類、字號'!$F$2:$F$7525)=0,"",LOOKUP(1,0/('[1]檢查、製造商、認證種類、字號'!$B$2:$B$7525&amp;'[1]檢查、製造商、認證種類、字號'!$E$2:$E$7525=AS46&amp;AR46),'[1]檢查、製造商、認證種類、字號'!$F$2:$F$7525)),"")</f>
        <v/>
      </c>
      <c r="AW46" s="52" t="str">
        <f>IFERROR(IF(LOOKUP(1,0/('[1]檢查、製造商、認證種類、字號'!$B$2:$B$7525&amp;'[1]檢查、製造商、認證種類、字號'!$E$2:$E$7525=AS46&amp;AR46),'[1]檢查、製造商、認證種類、字號'!$H$2:$H$7525)=0,"",LOOKUP(1,0/('[1]檢查、製造商、認證種類、字號'!$B$2:$B$7525&amp;'[1]檢查、製造商、認證種類、字號'!$E$2:$E$7525=AS46&amp;AR46),'[1]檢查、製造商、認證種類、字號'!$H$2:$H$7525)),"")</f>
        <v/>
      </c>
      <c r="AX46" s="59" t="str">
        <f>IFERROR(IF(LOOKUP(1,0/('[1]檢查、製造商、認證種類、字號'!$B$2:$B$7525&amp;'[1]檢查、製造商、認證種類、字號'!$E$2:$E$7525=AS46&amp;AR46),'[1]檢查、製造商、認證種類、字號'!$I$2:$I$7525)=0,"",LOOKUP(1,0/('[1]檢查、製造商、認證種類、字號'!$B$2:$B$7525&amp;'[1]檢查、製造商、認證種類、字號'!$E$2:$E$7525=AS46&amp;AR46),'[1]檢查、製造商、認證種類、字號'!$I$2:$I$7525)),"")</f>
        <v/>
      </c>
      <c r="AY46" s="57" t="s">
        <v>28</v>
      </c>
      <c r="AZ46" s="58" t="s">
        <v>28</v>
      </c>
      <c r="BA46" s="497"/>
      <c r="BB46" s="491"/>
      <c r="BC46" s="40" t="s">
        <v>177</v>
      </c>
      <c r="BD46" s="52" t="str">
        <f>IFERROR(IF(LOOKUP(1,0/('[1]檢查、製造商、認證種類、字號'!$B$2:$B$7525&amp;'[1]檢查、製造商、認證種類、字號'!$E$2:$E$7525=BF46&amp;BE46),'[1]檢查、製造商、認證種類、字號'!$C$2:$C$7525)=0,"",LOOKUP(1,0/('[1]檢查、製造商、認證種類、字號'!$B$2:$B$7525&amp;'[1]檢查、製造商、認證種類、字號'!$E$2:$E$7525=BF46&amp;BE46),'[1]檢查、製造商、認證種類、字號'!$C$2:$C$7525)),"")</f>
        <v/>
      </c>
      <c r="BE46" s="60" t="str">
        <f>IFERROR(IF(IFERROR(VLOOKUP(BF46&amp;LEFT($G$3,2),'[1]檢查、製造商、認證種類、字號'!$P$1:$Q$2,2,FALSE),"")="",VLOOKUP(BF46,'[1]檢查、製造商、認證種類、字號'!$B$2:$E$7525,4,FALSE),VLOOKUP(BF46&amp;LEFT($G$3,2),'[1]檢查、製造商、認證種類、字號'!$P$1:$Q$2,2,FALSE)),"")</f>
        <v/>
      </c>
      <c r="BF46" s="138"/>
      <c r="BG46" s="254"/>
      <c r="BH46" s="40"/>
      <c r="BI46" s="48" t="str">
        <f>IFERROR(IF(LOOKUP(1,0/('[1]檢查、製造商、認證種類、字號'!$B$2:$B$7525&amp;'[1]檢查、製造商、認證種類、字號'!$E$2:$E$7525=BF46&amp;BE46),'[1]檢查、製造商、認證種類、字號'!$F$2:$F$7525)=0,"",LOOKUP(1,0/('[1]檢查、製造商、認證種類、字號'!$B$2:$B$7525&amp;'[1]檢查、製造商、認證種類、字號'!$E$2:$E$7525=BF46&amp;BE46),'[1]檢查、製造商、認證種類、字號'!$F$2:$F$7525)),"")</f>
        <v/>
      </c>
      <c r="BJ46" s="52" t="str">
        <f>IFERROR(IF(LOOKUP(1,0/('[1]檢查、製造商、認證種類、字號'!$B$2:$B$7525&amp;'[1]檢查、製造商、認證種類、字號'!$E$2:$E$7525=BF46&amp;BE46),'[1]檢查、製造商、認證種類、字號'!$H$2:$H$7525)=0,"",LOOKUP(1,0/('[1]檢查、製造商、認證種類、字號'!$B$2:$B$7525&amp;'[1]檢查、製造商、認證種類、字號'!$E$2:$E$7525=BF46&amp;BE46),'[1]檢查、製造商、認證種類、字號'!$H$2:$H$7525)),"")</f>
        <v/>
      </c>
      <c r="BK46" s="59" t="str">
        <f>IFERROR(IF(LOOKUP(1,0/('[1]檢查、製造商、認證種類、字號'!$B$2:$B$7525&amp;'[1]檢查、製造商、認證種類、字號'!$E$2:$E$7525=BF46&amp;BE46),'[1]檢查、製造商、認證種類、字號'!$I$2:$I$7525)=0,"",LOOKUP(1,0/('[1]檢查、製造商、認證種類、字號'!$B$2:$B$7525&amp;'[1]檢查、製造商、認證種類、字號'!$E$2:$E$7525=BF46&amp;BE46),'[1]檢查、製造商、認證種類、字號'!$I$2:$I$7525)),"")</f>
        <v/>
      </c>
      <c r="BL46" s="57" t="s">
        <v>28</v>
      </c>
      <c r="BM46" s="58" t="s">
        <v>28</v>
      </c>
      <c r="BN46" s="506"/>
      <c r="BO46" s="491"/>
      <c r="BP46" s="40" t="s">
        <v>177</v>
      </c>
      <c r="BQ46" s="52" t="str">
        <f>IFERROR(IF(LOOKUP(1,0/('[1]檢查、製造商、認證種類、字號'!$B$2:$B$7525&amp;'[1]檢查、製造商、認證種類、字號'!$E$2:$E$7525=BS46&amp;BR46),'[1]檢查、製造商、認證種類、字號'!$C$2:$C$7525)=0,"",LOOKUP(1,0/('[1]檢查、製造商、認證種類、字號'!$B$2:$B$7525&amp;'[1]檢查、製造商、認證種類、字號'!$E$2:$E$7525=BS46&amp;BR46),'[1]檢查、製造商、認證種類、字號'!$C$2:$C$7525)),"")</f>
        <v/>
      </c>
      <c r="BR46" s="60" t="str">
        <f>IFERROR(IF(IFERROR(VLOOKUP(BS46&amp;LEFT($G$3,2),'[1]檢查、製造商、認證種類、字號'!$P$1:$Q$2,2,FALSE),"")="",VLOOKUP(BS46,'[1]檢查、製造商、認證種類、字號'!$B$2:$E$7525,4,FALSE),VLOOKUP(BS46&amp;LEFT($G$3,2),'[1]檢查、製造商、認證種類、字號'!$P$1:$Q$2,2,FALSE)),"")</f>
        <v/>
      </c>
      <c r="BS46" s="140"/>
      <c r="BT46" s="254"/>
      <c r="BU46" s="40"/>
      <c r="BV46" s="48" t="str">
        <f>IFERROR(IF(LOOKUP(1,0/('[1]檢查、製造商、認證種類、字號'!$B$2:$B$7525&amp;'[1]檢查、製造商、認證種類、字號'!$E$2:$E$7525=BS46&amp;BR46),'[1]檢查、製造商、認證種類、字號'!$F$2:$F$7525)=0,"",LOOKUP(1,0/('[1]檢查、製造商、認證種類、字號'!$B$2:$B$7525&amp;'[1]檢查、製造商、認證種類、字號'!$E$2:$E$7525=BS46&amp;BR46),'[1]檢查、製造商、認證種類、字號'!$F$2:$F$7525)),"")</f>
        <v/>
      </c>
      <c r="BW46" s="61"/>
      <c r="BX46" s="40" t="str">
        <f>IFERROR(IF(BU46*BW46=0,"",BU46*BW46),"")</f>
        <v/>
      </c>
      <c r="BY46" s="52" t="str">
        <f>IFERROR(IF(LOOKUP(1,0/('[1]檢查、製造商、認證種類、字號'!$B$2:$B$7525&amp;'[1]檢查、製造商、認證種類、字號'!$E$2:$E$7525=BS46&amp;BR46),'[1]檢查、製造商、認證種類、字號'!$H$2:$H$7525)=0,"",LOOKUP(1,0/('[1]檢查、製造商、認證種類、字號'!$B$2:$B$7525&amp;'[1]檢查、製造商、認證種類、字號'!$E$2:$E$7525=BS46&amp;BR46),'[1]檢查、製造商、認證種類、字號'!$H$2:$H$7525)),"")</f>
        <v/>
      </c>
      <c r="BZ46" s="59" t="str">
        <f>IFERROR(IF(LOOKUP(1,0/('[1]檢查、製造商、認證種類、字號'!$B$2:$B$7525&amp;'[1]檢查、製造商、認證種類、字號'!$E$2:$E$7525=BS46&amp;BR46),'[1]檢查、製造商、認證種類、字號'!$I$2:$I$7525)=0,"",LOOKUP(1,0/('[1]檢查、製造商、認證種類、字號'!$B$2:$B$7525&amp;'[1]檢查、製造商、認證種類、字號'!$E$2:$E$7525=BS46&amp;BR46),'[1]檢查、製造商、認證種類、字號'!$I$2:$I$7525)),"")</f>
        <v/>
      </c>
      <c r="CA46" s="57" t="s">
        <v>28</v>
      </c>
      <c r="CB46" s="58" t="s">
        <v>28</v>
      </c>
      <c r="CC46" s="255" t="s">
        <v>30</v>
      </c>
      <c r="CD46" s="255" t="str">
        <f>IFERROR(IF(LOOKUP(1,0/('[1]檢查、製造商、認證種類、字號'!$B$2:$B$7123&amp;'[1]檢查、製造商、認證種類、字號'!$E$2:$E$7123=CF46&amp;CE46),'[1]檢查、製造商、認證種類、字號'!$C$2:$C$7123)=0,"",LOOKUP(1,0/('[1]檢查、製造商、認證種類、字號'!$B$2:$B$7123&amp;'[1]檢查、製造商、認證種類、字號'!$E$2:$E$7123=CF46&amp;CE46),'[1]檢查、製造商、認證種類、字號'!$C$2:$C$7123)),"")</f>
        <v>三本食品</v>
      </c>
      <c r="CE46" s="255" t="str">
        <f>IFERROR(IF(IFERROR(VLOOKUP(CF46&amp;LEFT($G$3,2),'[1]檢查、製造商、認證種類、字號'!$Q$2:$R$87,2,FALSE),"")="",VLOOKUP(CF46,'[1]檢查、製造商、認證種類、字號'!$B$2:$G$7123,4,FALSE),VLOOKUP(CF46&amp;LEFT($G$3,2),'[1]檢查、製造商、認證種類、字號'!$Q$2:$R$198,2,FALSE)),"")</f>
        <v>日陞</v>
      </c>
      <c r="CF46" s="152" t="s">
        <v>188</v>
      </c>
      <c r="CG46" s="152"/>
      <c r="CH46" s="193" t="str">
        <f>IFERROR(IF(LOOKUP(1,0/('[1]檢查、製造商、認證種類、字號'!$B$2:$B$7123&amp;'[1]檢查、製造商、認證種類、字號'!$E$2:$E$7123=CF46&amp;CE46),'[1]檢查、製造商、認證種類、字號'!$F$2:$F$7123)=0,"",LOOKUP(1,0/('[1]檢查、製造商、認證種類、字號'!$B$2:$B$7123&amp;'[1]檢查、製造商、認證種類、字號'!$E$2:$E$7123=CF46&amp;CE46),'[1]檢查、製造商、認證種類、字號'!$F$2:$F$7123)),"")</f>
        <v>包</v>
      </c>
      <c r="CI46" s="235"/>
      <c r="CJ46" s="256" t="str">
        <f t="shared" si="2"/>
        <v/>
      </c>
      <c r="CK46" s="52" t="str">
        <f>IFERROR(IF(LOOKUP(1,0/('[1]檢查、製造商、認證種類、字號'!$B$2:$B$7123&amp;'[1]檢查、製造商、認證種類、字號'!$E$2:$E$7123=CF46&amp;CE46),'[1]檢查、製造商、認證種類、字號'!$H$2:$H$7123)=0,"",LOOKUP(1,0/('[1]檢查、製造商、認證種類、字號'!$B$2:$B$7123&amp;'[1]檢查、製造商、認證種類、字號'!$E$2:$E$7123=CF46&amp;CE46),'[1]檢查、製造商、認證種類、字號'!$H$2:$H$7123)),"")</f>
        <v/>
      </c>
      <c r="CL46" s="59" t="str">
        <f>IFERROR(IF(LOOKUP(1,0/('[1]檢查、製造商、認證種類、字號'!$B$2:$B$7123&amp;'[1]檢查、製造商、認證種類、字號'!$E$2:$E$7123=CF46&amp;CE46),'[1]檢查、製造商、認證種類、字號'!$I$2:$I$7123)=0,"",LOOKUP(1,0/('[1]檢查、製造商、認證種類、字號'!$B$2:$B$7123&amp;'[1]檢查、製造商、認證種類、字號'!$E$2:$E$7123=CF46&amp;CE46),'[1]檢查、製造商、認證種類、字號'!$I$2:$I$7123)),"")</f>
        <v/>
      </c>
      <c r="CM46" s="57"/>
      <c r="CN46" s="58"/>
    </row>
    <row r="47" spans="1:92" s="32" customFormat="1" ht="25.5" thickBot="1">
      <c r="A47" s="510"/>
      <c r="B47" s="492"/>
      <c r="C47" s="208"/>
      <c r="D47" s="208" t="s">
        <v>28</v>
      </c>
      <c r="E47" s="171" t="s">
        <v>28</v>
      </c>
      <c r="F47" s="163" t="s">
        <v>20</v>
      </c>
      <c r="G47" s="163">
        <f t="shared" ref="G47" si="38">SUM(G42:G46)</f>
        <v>55</v>
      </c>
      <c r="H47" s="163">
        <f>SUM(H42:H46)</f>
        <v>76.599999999999994</v>
      </c>
      <c r="I47" s="470" t="e">
        <f>#REF!/$H$5</f>
        <v>#REF!</v>
      </c>
      <c r="J47" s="172" t="s">
        <v>28</v>
      </c>
      <c r="K47" s="170" t="s">
        <v>28</v>
      </c>
      <c r="L47" s="174" t="s">
        <v>28</v>
      </c>
      <c r="M47" s="175" t="s">
        <v>28</v>
      </c>
      <c r="N47" s="498"/>
      <c r="O47" s="492"/>
      <c r="P47" s="208"/>
      <c r="Q47" s="208" t="s">
        <v>28</v>
      </c>
      <c r="R47" s="171" t="s">
        <v>28</v>
      </c>
      <c r="S47" s="163" t="s">
        <v>20</v>
      </c>
      <c r="T47" s="163">
        <f t="shared" ref="T47" si="39">SUM(T42:T46)</f>
        <v>50.5</v>
      </c>
      <c r="U47" s="163">
        <f>SUM(U42:U46)</f>
        <v>70.599999999999994</v>
      </c>
      <c r="V47" s="470" t="e">
        <f>#REF!/U$5</f>
        <v>#REF!</v>
      </c>
      <c r="W47" s="172" t="s">
        <v>28</v>
      </c>
      <c r="X47" s="173" t="s">
        <v>28</v>
      </c>
      <c r="Y47" s="174" t="s">
        <v>28</v>
      </c>
      <c r="Z47" s="175" t="s">
        <v>28</v>
      </c>
      <c r="AA47" s="498"/>
      <c r="AB47" s="492"/>
      <c r="AC47" s="208"/>
      <c r="AD47" s="208" t="s">
        <v>28</v>
      </c>
      <c r="AE47" s="171" t="s">
        <v>28</v>
      </c>
      <c r="AF47" s="163" t="s">
        <v>20</v>
      </c>
      <c r="AG47" s="163">
        <f t="shared" ref="AG47" si="40">SUM(AG42:AG46)</f>
        <v>55</v>
      </c>
      <c r="AH47" s="163">
        <f>SUM(AH42:AH46)</f>
        <v>76.599999999999994</v>
      </c>
      <c r="AI47" s="470" t="e">
        <f>#REF!/AH$5</f>
        <v>#REF!</v>
      </c>
      <c r="AJ47" s="172" t="s">
        <v>28</v>
      </c>
      <c r="AK47" s="173" t="s">
        <v>28</v>
      </c>
      <c r="AL47" s="174" t="s">
        <v>28</v>
      </c>
      <c r="AM47" s="175" t="s">
        <v>28</v>
      </c>
      <c r="AN47" s="513"/>
      <c r="AO47" s="492"/>
      <c r="AP47" s="208"/>
      <c r="AQ47" s="208" t="s">
        <v>28</v>
      </c>
      <c r="AR47" s="171" t="s">
        <v>28</v>
      </c>
      <c r="AS47" s="163" t="s">
        <v>20</v>
      </c>
      <c r="AT47" s="163">
        <f t="shared" ref="AT47" si="41">SUM(AT42:AT46)</f>
        <v>50.5</v>
      </c>
      <c r="AU47" s="163">
        <f>SUM(AU42:AU46)</f>
        <v>70.599999999999994</v>
      </c>
      <c r="AV47" s="470" t="e">
        <f>#REF!/AU$5</f>
        <v>#REF!</v>
      </c>
      <c r="AW47" s="172" t="s">
        <v>28</v>
      </c>
      <c r="AX47" s="173" t="s">
        <v>28</v>
      </c>
      <c r="AY47" s="174" t="s">
        <v>28</v>
      </c>
      <c r="AZ47" s="175" t="s">
        <v>28</v>
      </c>
      <c r="BA47" s="497"/>
      <c r="BB47" s="491"/>
      <c r="BC47" s="168"/>
      <c r="BD47" s="160" t="s">
        <v>28</v>
      </c>
      <c r="BE47" s="161" t="s">
        <v>28</v>
      </c>
      <c r="BF47" s="162" t="s">
        <v>20</v>
      </c>
      <c r="BG47" s="162">
        <f t="shared" ref="BG47" si="42">SUM(BG42:BG46)</f>
        <v>55</v>
      </c>
      <c r="BH47" s="162">
        <f>SUM(BH42:BH46)</f>
        <v>76.599999999999994</v>
      </c>
      <c r="BI47" s="469" t="e">
        <f>#REF!/BH$5</f>
        <v>#REF!</v>
      </c>
      <c r="BJ47" s="159" t="s">
        <v>28</v>
      </c>
      <c r="BK47" s="166" t="s">
        <v>28</v>
      </c>
      <c r="BL47" s="164" t="s">
        <v>28</v>
      </c>
      <c r="BM47" s="165" t="s">
        <v>28</v>
      </c>
      <c r="BN47" s="507"/>
      <c r="BO47" s="492"/>
      <c r="BP47" s="169"/>
      <c r="BQ47" s="208" t="s">
        <v>28</v>
      </c>
      <c r="BR47" s="171" t="s">
        <v>28</v>
      </c>
      <c r="BS47" s="163" t="s">
        <v>20</v>
      </c>
      <c r="BT47" s="163">
        <f t="shared" ref="BT47" si="43">SUM(BT42:BT46)</f>
        <v>0</v>
      </c>
      <c r="BU47" s="163">
        <f>SUM(BU42:BU46)</f>
        <v>0</v>
      </c>
      <c r="BV47" s="494">
        <f>BX47/BU$5</f>
        <v>0</v>
      </c>
      <c r="BW47" s="495"/>
      <c r="BX47" s="163">
        <f>SUM(BX42:BX46)</f>
        <v>0</v>
      </c>
      <c r="BY47" s="172" t="s">
        <v>28</v>
      </c>
      <c r="BZ47" s="173" t="s">
        <v>28</v>
      </c>
      <c r="CA47" s="174" t="s">
        <v>28</v>
      </c>
      <c r="CB47" s="175" t="s">
        <v>28</v>
      </c>
      <c r="CC47" s="238" t="s">
        <v>30</v>
      </c>
      <c r="CD47" s="238" t="str">
        <f>IFERROR(IF(LOOKUP(1,0/('[1]檢查、製造商、認證種類、字號'!$B$2:$B$7123&amp;'[1]檢查、製造商、認證種類、字號'!$E$2:$E$7123=CF47&amp;CE47),'[1]檢查、製造商、認證種類、字號'!$C$2:$C$7123)=0,"",LOOKUP(1,0/('[1]檢查、製造商、認證種類、字號'!$B$2:$B$7123&amp;'[1]檢查、製造商、認證種類、字號'!$E$2:$E$7123=CF47&amp;CE47),'[1]檢查、製造商、認證種類、字號'!$C$2:$C$7123)),"")</f>
        <v/>
      </c>
      <c r="CE47" s="238" t="str">
        <f>IFERROR(IF(IFERROR(VLOOKUP(CF47&amp;LEFT($G$3,2),'[1]檢查、製造商、認證種類、字號'!$Q$2:$R$87,2,FALSE),"")="",VLOOKUP(CF47,'[1]檢查、製造商、認證種類、字號'!$B$2:$G$7123,4,FALSE),VLOOKUP(CF47&amp;LEFT($G$3,2),'[1]檢查、製造商、認證種類、字號'!$Q$2:$R$198,2,FALSE)),"")</f>
        <v/>
      </c>
      <c r="CF47" s="257" t="s">
        <v>189</v>
      </c>
      <c r="CG47" s="257"/>
      <c r="CH47" s="258" t="str">
        <f>IFERROR(IF(LOOKUP(1,0/('[1]檢查、製造商、認證種類、字號'!$B$2:$B$7123&amp;'[1]檢查、製造商、認證種類、字號'!$E$2:$E$7123=CF47&amp;CE47),'[1]檢查、製造商、認證種類、字號'!$F$2:$F$7123)=0,"",LOOKUP(1,0/('[1]檢查、製造商、認證種類、字號'!$B$2:$B$7123&amp;'[1]檢查、製造商、認證種類、字號'!$E$2:$E$7123=CF47&amp;CE47),'[1]檢查、製造商、認證種類、字號'!$F$2:$F$7123)),"")</f>
        <v/>
      </c>
      <c r="CI47" s="239"/>
      <c r="CJ47" s="259" t="str">
        <f t="shared" si="2"/>
        <v/>
      </c>
      <c r="CK47" s="180" t="str">
        <f>IFERROR(IF(LOOKUP(1,0/('[1]檢查、製造商、認證種類、字號'!$B$2:$B$7123&amp;'[1]檢查、製造商、認證種類、字號'!$E$2:$E$7123=CF47&amp;CE47),'[1]檢查、製造商、認證種類、字號'!$H$2:$H$7123)=0,"",LOOKUP(1,0/('[1]檢查、製造商、認證種類、字號'!$B$2:$B$7123&amp;'[1]檢查、製造商、認證種類、字號'!$E$2:$E$7123=CF47&amp;CE47),'[1]檢查、製造商、認證種類、字號'!$H$2:$H$7123)),"")</f>
        <v/>
      </c>
      <c r="CL47" s="181" t="str">
        <f>IFERROR(IF(LOOKUP(1,0/('[1]檢查、製造商、認證種類、字號'!$B$2:$B$7123&amp;'[1]檢查、製造商、認證種類、字號'!$E$2:$E$7123=CF47&amp;CE47),'[1]檢查、製造商、認證種類、字號'!$I$2:$I$7123)=0,"",LOOKUP(1,0/('[1]檢查、製造商、認證種類、字號'!$B$2:$B$7123&amp;'[1]檢查、製造商、認證種類、字號'!$E$2:$E$7123=CF47&amp;CE47),'[1]檢查、製造商、認證種類、字號'!$I$2:$I$7123)),"")</f>
        <v/>
      </c>
      <c r="CM47" s="182"/>
      <c r="CN47" s="183"/>
    </row>
    <row r="48" spans="1:92" s="32" customFormat="1" ht="24.75">
      <c r="A48" s="496" t="s">
        <v>190</v>
      </c>
      <c r="B48" s="490"/>
      <c r="C48" s="109" t="s">
        <v>191</v>
      </c>
      <c r="D48" s="110" t="str">
        <f>IFERROR(IF(LOOKUP(1,0/('[1]檢查、製造商、認證種類、字號'!$B$2:$B$7525&amp;'[1]檢查、製造商、認證種類、字號'!$E$2:$E$7525=F48&amp;E48),'[1]檢查、製造商、認證種類、字號'!$C$2:$C$7525)=0,"",LOOKUP(1,0/('[1]檢查、製造商、認證種類、字號'!$B$2:$B$7525&amp;'[1]檢查、製造商、認證種類、字號'!$E$2:$E$7525=F48&amp;E48),'[1]檢查、製造商、認證種類、字號'!$C$2:$C$7525)),"")</f>
        <v/>
      </c>
      <c r="E48" s="111" t="str">
        <f>IFERROR(IF(IFERROR(VLOOKUP(F48&amp;LEFT($G$3,2),'[1]檢查、製造商、認證種類、字號'!$Q$2:$R$242,2,FALSE),"")="",VLOOKUP(F48,'[1]檢查、製造商、認證種類、字號'!$B$2:$E$7525,4,FALSE),VLOOKUP(F48&amp;LEFT($G$3,2),'[1]檢查、製造商、認證種類、字號'!$Q$2:$R$242,2,FALSE)),"")</f>
        <v>定翔</v>
      </c>
      <c r="F48" s="112" t="s">
        <v>192</v>
      </c>
      <c r="G48" s="260">
        <v>1.1000000000000001</v>
      </c>
      <c r="H48" s="261">
        <f>ROUND(G48*$H$5/1000,1)</f>
        <v>1.5</v>
      </c>
      <c r="I48" s="114" t="str">
        <f>IFERROR(IF(LOOKUP(1,0/('[1]檢查、製造商、認證種類、字號'!$B$2:$B$7525&amp;'[1]檢查、製造商、認證種類、字號'!$E$2:$E$7525=F48&amp;E48),'[1]檢查、製造商、認證種類、字號'!$F$2:$F$7525)=0,"",LOOKUP(1,0/('[1]檢查、製造商、認證種類、字號'!$B$2:$B$7525&amp;'[1]檢查、製造商、認證種類、字號'!$E$2:$E$7525=F48&amp;E48),'[1]檢查、製造商、認證種類、字號'!$F$2:$F$7525)),"")</f>
        <v>KG</v>
      </c>
      <c r="J48" s="110" t="str">
        <f>IFERROR(IF(LOOKUP(1,0/('[1]檢查、製造商、認證種類、字號'!$B$2:$B$7525&amp;'[1]檢查、製造商、認證種類、字號'!$E$2:$E$7525=F48&amp;E48),'[1]檢查、製造商、認證種類、字號'!$H$2:$H$7525)=0,"",LOOKUP(1,0/('[1]檢查、製造商、認證種類、字號'!$B$2:$B$7525&amp;'[1]檢查、製造商、認證種類、字號'!$E$2:$E$7525=F48&amp;E48),'[1]檢查、製造商、認證種類、字號'!$H$2:$H$7525)),"")</f>
        <v/>
      </c>
      <c r="K48" s="110" t="str">
        <f>IFERROR(IF(LOOKUP(1,0/('[1]檢查、製造商、認證種類、字號'!$B$2:$B$7525&amp;'[1]檢查、製造商、認證種類、字號'!$E$2:$E$7525=F48&amp;E48),'[1]檢查、製造商、認證種類、字號'!$I$2:$I$7525)=0,"",LOOKUP(1,0/('[1]檢查、製造商、認證種類、字號'!$B$2:$B$7525&amp;'[1]檢查、製造商、認證種類、字號'!$E$2:$E$7525=F48&amp;E48),'[1]檢查、製造商、認證種類、字號'!$I$2:$I$7525)),"")</f>
        <v/>
      </c>
      <c r="L48" s="117" t="s">
        <v>28</v>
      </c>
      <c r="M48" s="118" t="s">
        <v>28</v>
      </c>
      <c r="N48" s="499" t="s">
        <v>193</v>
      </c>
      <c r="O48" s="490"/>
      <c r="P48" s="109" t="s">
        <v>191</v>
      </c>
      <c r="Q48" s="110" t="str">
        <f>IFERROR(IF(LOOKUP(1,0/('[1]檢查、製造商、認證種類、字號'!$B$2:$B$7525&amp;'[1]檢查、製造商、認證種類、字號'!$E$2:$E$7525=S48&amp;R48),'[1]檢查、製造商、認證種類、字號'!$C$2:$C$7525)=0,"",LOOKUP(1,0/('[1]檢查、製造商、認證種類、字號'!$B$2:$B$7525&amp;'[1]檢查、製造商、認證種類、字號'!$E$2:$E$7525=S48&amp;R48),'[1]檢查、製造商、認證種類、字號'!$C$2:$C$7525)),"")</f>
        <v>品碩豐食品行</v>
      </c>
      <c r="R48" s="111" t="str">
        <f>IFERROR(IF(IFERROR(VLOOKUP(S48&amp;LEFT($G$3,2),'[1]檢查、製造商、認證種類、字號'!$Q$2:$R$242,2,FALSE),"")="",VLOOKUP(S48,'[1]檢查、製造商、認證種類、字號'!$B$2:$E$7525,4,FALSE),VLOOKUP(S48&amp;LEFT($G$3,2),'[1]檢查、製造商、認證種類、字號'!$Q$2:$R$242,2,FALSE)),"")</f>
        <v>品碩豐</v>
      </c>
      <c r="S48" s="112" t="s">
        <v>194</v>
      </c>
      <c r="T48" s="262">
        <v>34.5</v>
      </c>
      <c r="U48" s="248">
        <f>ROUND(T48*$U$5/3000,0)</f>
        <v>16</v>
      </c>
      <c r="V48" s="114" t="str">
        <f>IFERROR(IF(LOOKUP(1,0/('[1]檢查、製造商、認證種類、字號'!$B$2:$B$7525&amp;'[1]檢查、製造商、認證種類、字號'!$E$2:$E$7525=S48&amp;R48),'[1]檢查、製造商、認證種類、字號'!$F$2:$F$7525)=0,"",LOOKUP(1,0/('[1]檢查、製造商、認證種類、字號'!$B$2:$B$7525&amp;'[1]檢查、製造商、認證種類、字號'!$E$2:$E$7525=S48&amp;R48),'[1]檢查、製造商、認證種類、字號'!$F$2:$F$7525)),"")</f>
        <v>包</v>
      </c>
      <c r="W48" s="110" t="str">
        <f>IFERROR(IF(LOOKUP(1,0/('[1]檢查、製造商、認證種類、字號'!$B$2:$B$7525&amp;'[1]檢查、製造商、認證種類、字號'!$E$2:$E$7525=S48&amp;R48),'[1]檢查、製造商、認證種類、字號'!$H$2:$H$7525)=0,"",LOOKUP(1,0/('[1]檢查、製造商、認證種類、字號'!$B$2:$B$7525&amp;'[1]檢查、製造商、認證種類、字號'!$E$2:$E$7525=S48&amp;R48),'[1]檢查、製造商、認證種類、字號'!$H$2:$H$7525)),"")</f>
        <v/>
      </c>
      <c r="X48" s="116" t="str">
        <f>IFERROR(IF(LOOKUP(1,0/('[1]檢查、製造商、認證種類、字號'!$B$2:$B$7525&amp;'[1]檢查、製造商、認證種類、字號'!$E$2:$E$7525=S48&amp;R48),'[1]檢查、製造商、認證種類、字號'!$I$2:$I$7525)=0,"",LOOKUP(1,0/('[1]檢查、製造商、認證種類、字號'!$B$2:$B$7525&amp;'[1]檢查、製造商、認證種類、字號'!$E$2:$E$7525=S48&amp;R48),'[1]檢查、製造商、認證種類、字號'!$I$2:$I$7525)),"")</f>
        <v/>
      </c>
      <c r="Y48" s="117" t="s">
        <v>28</v>
      </c>
      <c r="Z48" s="118" t="s">
        <v>28</v>
      </c>
      <c r="AA48" s="496" t="s">
        <v>195</v>
      </c>
      <c r="AB48" s="490"/>
      <c r="AC48" s="109" t="s">
        <v>191</v>
      </c>
      <c r="AD48" s="110" t="str">
        <f>IFERROR(IF(LOOKUP(1,0/('[1]檢查、製造商、認證種類、字號'!$B$2:$B$7525&amp;'[1]檢查、製造商、認證種類、字號'!$E$2:$E$7525=AF48&amp;AE48),'[1]檢查、製造商、認證種類、字號'!$C$2:$C$7525)=0,"",LOOKUP(1,0/('[1]檢查、製造商、認證種類、字號'!$B$2:$B$7525&amp;'[1]檢查、製造商、認證種類、字號'!$E$2:$E$7525=AF48&amp;AE48),'[1]檢查、製造商、認證種類、字號'!$C$2:$C$7525)),"")</f>
        <v>嘉一香食品股份有限公司</v>
      </c>
      <c r="AE48" s="184" t="s">
        <v>196</v>
      </c>
      <c r="AF48" s="263" t="s">
        <v>197</v>
      </c>
      <c r="AG48" s="264">
        <v>10.5</v>
      </c>
      <c r="AH48" s="248">
        <f>ROUND(AG48*$AH$5/600,0)</f>
        <v>24</v>
      </c>
      <c r="AI48" s="114" t="s">
        <v>198</v>
      </c>
      <c r="AJ48" s="110" t="str">
        <f>IFERROR(IF(LOOKUP(1,0/('[1]檢查、製造商、認證種類、字號'!$B$2:$B$7525&amp;'[1]檢查、製造商、認證種類、字號'!$E$2:$E$7525=AF48&amp;AE48),'[1]檢查、製造商、認證種類、字號'!$H$2:$H$7525)=0,"",LOOKUP(1,0/('[1]檢查、製造商、認證種類、字號'!$B$2:$B$7525&amp;'[1]檢查、製造商、認證種類、字號'!$E$2:$E$7525=AF48&amp;AE48),'[1]檢查、製造商、認證種類、字號'!$H$2:$H$7525)),"")</f>
        <v>CAS台灣優良農產品</v>
      </c>
      <c r="AK48" s="116" t="str">
        <f>IFERROR(IF(LOOKUP(1,0/('[1]檢查、製造商、認證種類、字號'!$B$2:$B$7525&amp;'[1]檢查、製造商、認證種類、字號'!$E$2:$E$7525=AF48&amp;AE48),'[1]檢查、製造商、認證種類、字號'!$I$2:$I$7525)=0,"",LOOKUP(1,0/('[1]檢查、製造商、認證種類、字號'!$B$2:$B$7525&amp;'[1]檢查、製造商、認證種類、字號'!$E$2:$E$7525=AF48&amp;AE48),'[1]檢查、製造商、認證種類、字號'!$I$2:$I$7525)),"")</f>
        <v>017010</v>
      </c>
      <c r="AL48" s="117" t="s">
        <v>28</v>
      </c>
      <c r="AM48" s="118" t="s">
        <v>199</v>
      </c>
      <c r="AN48" s="502" t="s">
        <v>200</v>
      </c>
      <c r="AO48" s="490"/>
      <c r="AP48" s="109" t="s">
        <v>191</v>
      </c>
      <c r="AQ48" s="110" t="str">
        <f>IFERROR(IF(LOOKUP(1,0/('[1]檢查、製造商、認證種類、字號'!$B$2:$B$7525&amp;'[1]檢查、製造商、認證種類、字號'!$E$2:$E$7525=AS48&amp;AR48),'[1]檢查、製造商、認證種類、字號'!$C$2:$C$7525)=0,"",LOOKUP(1,0/('[1]檢查、製造商、認證種類、字號'!$B$2:$B$7525&amp;'[1]檢查、製造商、認證種類、字號'!$E$2:$E$7525=AS48&amp;AR48),'[1]檢查、製造商、認證種類、字號'!$C$2:$C$7525)),"")</f>
        <v/>
      </c>
      <c r="AR48" s="184" t="s">
        <v>69</v>
      </c>
      <c r="AS48" s="265" t="s">
        <v>201</v>
      </c>
      <c r="AT48" s="266">
        <v>23</v>
      </c>
      <c r="AU48" s="109">
        <f t="shared" ref="AU48:AU50" si="44">ROUND(AT48*$AU$5/1000,0)</f>
        <v>32</v>
      </c>
      <c r="AV48" s="114" t="str">
        <f>IFERROR(IF(LOOKUP(1,0/('[1]檢查、製造商、認證種類、字號'!$B$2:$B$7525&amp;'[1]檢查、製造商、認證種類、字號'!$E$2:$E$7525=AS48&amp;AR48),'[1]檢查、製造商、認證種類、字號'!$F$2:$F$7525)=0,"",LOOKUP(1,0/('[1]檢查、製造商、認證種類、字號'!$B$2:$B$7525&amp;'[1]檢查、製造商、認證種類、字號'!$E$2:$E$7525=AS48&amp;AR48),'[1]檢查、製造商、認證種類、字號'!$F$2:$F$7525)),"")</f>
        <v>KG</v>
      </c>
      <c r="AW48" s="110" t="str">
        <f>IFERROR(IF(LOOKUP(1,0/('[1]檢查、製造商、認證種類、字號'!$B$2:$B$7525&amp;'[1]檢查、製造商、認證種類、字號'!$E$2:$E$7525=AS48&amp;AR48),'[1]檢查、製造商、認證種類、字號'!$H$2:$H$7525)=0,"",LOOKUP(1,0/('[1]檢查、製造商、認證種類、字號'!$B$2:$B$7525&amp;'[1]檢查、製造商、認證種類、字號'!$E$2:$E$7525=AS48&amp;AR48),'[1]檢查、製造商、認證種類、字號'!$H$2:$H$7525)),"")</f>
        <v/>
      </c>
      <c r="AX48" s="116" t="str">
        <f>IFERROR(IF(LOOKUP(1,0/('[1]檢查、製造商、認證種類、字號'!$B$2:$B$7525&amp;'[1]檢查、製造商、認證種類、字號'!$E$2:$E$7525=AS48&amp;AR48),'[1]檢查、製造商、認證種類、字號'!$I$2:$I$7525)=0,"",LOOKUP(1,0/('[1]檢查、製造商、認證種類、字號'!$B$2:$B$7525&amp;'[1]檢查、製造商、認證種類、字號'!$E$2:$E$7525=AS48&amp;AR48),'[1]檢查、製造商、認證種類、字號'!$I$2:$I$7525)),"")</f>
        <v/>
      </c>
      <c r="AY48" s="117" t="s">
        <v>28</v>
      </c>
      <c r="AZ48" s="118" t="s">
        <v>28</v>
      </c>
      <c r="BA48" s="499" t="s">
        <v>202</v>
      </c>
      <c r="BB48" s="490"/>
      <c r="BC48" s="109" t="s">
        <v>191</v>
      </c>
      <c r="BD48" s="110" t="str">
        <f>IFERROR(IF(LOOKUP(1,0/('[1]檢查、製造商、認證種類、字號'!$B$2:$B$7525&amp;'[1]檢查、製造商、認證種類、字號'!$E$2:$E$7525=BF48&amp;BE48),'[1]檢查、製造商、認證種類、字號'!$C$2:$C$7525)=0,"",LOOKUP(1,0/('[1]檢查、製造商、認證種類、字號'!$B$2:$B$7525&amp;'[1]檢查、製造商、認證種類、字號'!$E$2:$E$7525=BF48&amp;BE48),'[1]檢查、製造商、認證種類、字號'!$C$2:$C$7525)),"")</f>
        <v>津悅食品有限公司</v>
      </c>
      <c r="BE48" s="111" t="str">
        <f>IFERROR(IF(IFERROR(VLOOKUP(BF48&amp;LEFT($G$3,2),'[1]檢查、製造商、認證種類、字號'!$Q$2:$R$242,2,FALSE),"")="",VLOOKUP(BF48,'[1]檢查、製造商、認證種類、字號'!$B$2:$E$7525,4,FALSE),VLOOKUP(BF48&amp;LEFT($G$3,2),'[1]檢查、製造商、認證種類、字號'!$Q$2:$R$242,2,FALSE)),"")</f>
        <v>津悅</v>
      </c>
      <c r="BF48" s="267" t="s">
        <v>203</v>
      </c>
      <c r="BG48" s="185">
        <v>22</v>
      </c>
      <c r="BH48" s="109">
        <f>ROUND(BG48*$BH$5/4300,0)</f>
        <v>7</v>
      </c>
      <c r="BI48" s="114" t="str">
        <f>IFERROR(IF(LOOKUP(1,0/('[1]檢查、製造商、認證種類、字號'!$B$2:$B$7525&amp;'[1]檢查、製造商、認證種類、字號'!$E$2:$E$7525=BF48&amp;BE48),'[1]檢查、製造商、認證種類、字號'!$F$2:$F$7525)=0,"",LOOKUP(1,0/('[1]檢查、製造商、認證種類、字號'!$B$2:$B$7525&amp;'[1]檢查、製造商、認證種類、字號'!$E$2:$E$7525=BF48&amp;BE48),'[1]檢查、製造商、認證種類、字號'!$F$2:$F$7525)),"")</f>
        <v>盤</v>
      </c>
      <c r="BJ48" s="110" t="str">
        <f>IFERROR(IF(LOOKUP(1,0/('[1]檢查、製造商、認證種類、字號'!$B$2:$B$7525&amp;'[1]檢查、製造商、認證種類、字號'!$E$2:$E$7525=BF48&amp;BE48),'[1]檢查、製造商、認證種類、字號'!$H$2:$H$7525)=0,"",LOOKUP(1,0/('[1]檢查、製造商、認證種類、字號'!$B$2:$B$7525&amp;'[1]檢查、製造商、認證種類、字號'!$E$2:$E$7525=BF48&amp;BE48),'[1]檢查、製造商、認證種類、字號'!$H$2:$H$7525)),"")</f>
        <v/>
      </c>
      <c r="BK48" s="116" t="str">
        <f>IFERROR(IF(LOOKUP(1,0/('[1]檢查、製造商、認證種類、字號'!$B$2:$B$7525&amp;'[1]檢查、製造商、認證種類、字號'!$E$2:$E$7525=BF48&amp;BE48),'[1]檢查、製造商、認證種類、字號'!$I$2:$I$7525)=0,"",LOOKUP(1,0/('[1]檢查、製造商、認證種類、字號'!$B$2:$B$7525&amp;'[1]檢查、製造商、認證種類、字號'!$E$2:$E$7525=BF48&amp;BE48),'[1]檢查、製造商、認證種類、字號'!$I$2:$I$7525)),"")</f>
        <v/>
      </c>
      <c r="BL48" s="117" t="s">
        <v>28</v>
      </c>
      <c r="BM48" s="118" t="s">
        <v>28</v>
      </c>
      <c r="BN48" s="493"/>
      <c r="BO48" s="491"/>
      <c r="BP48" s="96" t="s">
        <v>191</v>
      </c>
      <c r="BQ48" s="97" t="str">
        <f>IFERROR(IF(LOOKUP(1,0/('[1]檢查、製造商、認證種類、字號'!$B$2:$B$7525&amp;'[1]檢查、製造商、認證種類、字號'!$E$2:$E$7525=BS48&amp;BR48),'[1]檢查、製造商、認證種類、字號'!$C$2:$C$7525)=0,"",LOOKUP(1,0/('[1]檢查、製造商、認證種類、字號'!$B$2:$B$7525&amp;'[1]檢查、製造商、認證種類、字號'!$E$2:$E$7525=BS48&amp;BR48),'[1]檢查、製造商、認證種類、字號'!$C$2:$C$7525)),"")</f>
        <v/>
      </c>
      <c r="BR48" s="190" t="str">
        <f>IFERROR(IF(IFERROR(VLOOKUP(BS48&amp;LEFT($G$3,2),'[1]檢查、製造商、認證種類、字號'!$P$1:$Q$2,2,FALSE),"")="",VLOOKUP(BS48,'[1]檢查、製造商、認證種類、字號'!$B$2:$E$7525,4,FALSE),VLOOKUP(BS48&amp;LEFT($G$3,2),'[1]檢查、製造商、認證種類、字號'!$P$1:$Q$2,2,FALSE)),"")</f>
        <v/>
      </c>
      <c r="BS48" s="268"/>
      <c r="BT48" s="96"/>
      <c r="BU48" s="96"/>
      <c r="BV48" s="100" t="str">
        <f>IFERROR(IF(LOOKUP(1,0/('[1]檢查、製造商、認證種類、字號'!$B$2:$B$7525&amp;'[1]檢查、製造商、認證種類、字號'!$E$2:$E$7525=BS48&amp;BR48),'[1]檢查、製造商、認證種類、字號'!$F$2:$F$7525)=0,"",LOOKUP(1,0/('[1]檢查、製造商、認證種類、字號'!$B$2:$B$7525&amp;'[1]檢查、製造商、認證種類、字號'!$E$2:$E$7525=BS48&amp;BR48),'[1]檢查、製造商、認證種類、字號'!$F$2:$F$7525)),"")</f>
        <v/>
      </c>
      <c r="BW48" s="192"/>
      <c r="BX48" s="96" t="str">
        <f t="shared" ref="BX48:BX55" si="45">IFERROR(IF(BU48*BW48=0,"",BU48*BW48),"")</f>
        <v/>
      </c>
      <c r="BY48" s="97" t="str">
        <f>IFERROR(IF(LOOKUP(1,0/('[1]檢查、製造商、認證種類、字號'!$B$2:$B$7525&amp;'[1]檢查、製造商、認證種類、字號'!$E$2:$E$7525=BS48&amp;BR48),'[1]檢查、製造商、認證種類、字號'!$H$2:$H$7525)=0,"",LOOKUP(1,0/('[1]檢查、製造商、認證種類、字號'!$B$2:$B$7525&amp;'[1]檢查、製造商、認證種類、字號'!$E$2:$E$7525=BS48&amp;BR48),'[1]檢查、製造商、認證種類、字號'!$H$2:$H$7525)),"")</f>
        <v/>
      </c>
      <c r="BZ48" s="105" t="str">
        <f>IFERROR(IF(LOOKUP(1,0/('[1]檢查、製造商、認證種類、字號'!$B$2:$B$7525&amp;'[1]檢查、製造商、認證種類、字號'!$E$2:$E$7525=BS48&amp;BR48),'[1]檢查、製造商、認證種類、字號'!$I$2:$I$7525)=0,"",LOOKUP(1,0/('[1]檢查、製造商、認證種類、字號'!$B$2:$B$7525&amp;'[1]檢查、製造商、認證種類、字號'!$E$2:$E$7525=BS48&amp;BR48),'[1]檢查、製造商、認證種類、字號'!$I$2:$I$7525)),"")</f>
        <v/>
      </c>
      <c r="CA48" s="101" t="s">
        <v>28</v>
      </c>
      <c r="CB48" s="102" t="s">
        <v>28</v>
      </c>
      <c r="CC48" s="269" t="s">
        <v>30</v>
      </c>
      <c r="CD48" s="269" t="str">
        <f>IFERROR(IF(LOOKUP(1,0/('[1]檢查、製造商、認證種類、字號'!$B$2:$B$7123&amp;'[1]檢查、製造商、認證種類、字號'!$E$2:$E$7123=CF48&amp;CE48),'[1]檢查、製造商、認證種類、字號'!$C$2:$C$7123)=0,"",LOOKUP(1,0/('[1]檢查、製造商、認證種類、字號'!$B$2:$B$7123&amp;'[1]檢查、製造商、認證種類、字號'!$E$2:$E$7123=CF48&amp;CE48),'[1]檢查、製造商、認證種類、字號'!$C$2:$C$7123)),"")</f>
        <v>台灣菸酒公賣局</v>
      </c>
      <c r="CE48" s="269" t="str">
        <f>IFERROR(IF(IFERROR(VLOOKUP(CF48&amp;LEFT($G$3,2),'[1]檢查、製造商、認證種類、字號'!$Q$2:$R$87,2,FALSE),"")="",VLOOKUP(CF48,'[1]檢查、製造商、認證種類、字號'!$B$2:$G$7123,4,FALSE),VLOOKUP(CF48&amp;LEFT($G$3,2),'[1]檢查、製造商、認證種類、字號'!$Q$2:$R$198,2,FALSE)),"")</f>
        <v>羿淳</v>
      </c>
      <c r="CF48" s="65" t="s">
        <v>204</v>
      </c>
      <c r="CG48" s="65"/>
      <c r="CH48" s="66" t="str">
        <f>IFERROR(IF(LOOKUP(1,0/('[1]檢查、製造商、認證種類、字號'!$B$2:$B$7123&amp;'[1]檢查、製造商、認證種類、字號'!$E$2:$E$7123=CF48&amp;CE48),'[1]檢查、製造商、認證種類、字號'!$F$2:$F$7123)=0,"",LOOKUP(1,0/('[1]檢查、製造商、認證種類、字號'!$B$2:$B$7123&amp;'[1]檢查、製造商、認證種類、字號'!$E$2:$E$7123=CF48&amp;CE48),'[1]檢查、製造商、認證種類、字號'!$F$2:$F$7123)),"")</f>
        <v>瓶</v>
      </c>
      <c r="CI48" s="270"/>
      <c r="CJ48" s="271" t="str">
        <f t="shared" si="2"/>
        <v/>
      </c>
      <c r="CK48" s="52" t="str">
        <f>IFERROR(IF(LOOKUP(1,0/('[1]檢查、製造商、認證種類、字號'!$B$2:$B$7123&amp;'[1]檢查、製造商、認證種類、字號'!$E$2:$E$7123=CF48&amp;CE48),'[1]檢查、製造商、認證種類、字號'!$H$2:$H$7123)=0,"",LOOKUP(1,0/('[1]檢查、製造商、認證種類、字號'!$B$2:$B$7123&amp;'[1]檢查、製造商、認證種類、字號'!$E$2:$E$7123=CF48&amp;CE48),'[1]檢查、製造商、認證種類、字號'!$H$2:$H$7123)),"")</f>
        <v/>
      </c>
      <c r="CL48" s="59" t="str">
        <f>IFERROR(IF(LOOKUP(1,0/('[1]檢查、製造商、認證種類、字號'!$B$2:$B$7123&amp;'[1]檢查、製造商、認證種類、字號'!$E$2:$E$7123=CF48&amp;CE48),'[1]檢查、製造商、認證種類、字號'!$I$2:$I$7123)=0,"",LOOKUP(1,0/('[1]檢查、製造商、認證種類、字號'!$B$2:$B$7123&amp;'[1]檢查、製造商、認證種類、字號'!$E$2:$E$7123=CF48&amp;CE48),'[1]檢查、製造商、認證種類、字號'!$I$2:$I$7123)),"")</f>
        <v/>
      </c>
      <c r="CM48" s="57"/>
      <c r="CN48" s="58"/>
    </row>
    <row r="49" spans="1:93" s="32" customFormat="1" ht="24.75">
      <c r="A49" s="497"/>
      <c r="B49" s="491"/>
      <c r="C49" s="40" t="s">
        <v>191</v>
      </c>
      <c r="D49" s="52" t="str">
        <f>IFERROR(IF(LOOKUP(1,0/('[1]檢查、製造商、認證種類、字號'!$B$2:$B$7525&amp;'[1]檢查、製造商、認證種類、字號'!$E$2:$E$7525=F49&amp;E49),'[1]檢查、製造商、認證種類、字號'!$C$2:$C$7525)=0,"",LOOKUP(1,0/('[1]檢查、製造商、認證種類、字號'!$B$2:$B$7525&amp;'[1]檢查、製造商、認證種類、字號'!$E$2:$E$7525=F49&amp;E49),'[1]檢查、製造商、認證種類、字號'!$C$2:$C$7525)),"")</f>
        <v>台北市第一果菜批發市場</v>
      </c>
      <c r="E49" s="53" t="str">
        <f>IFERROR(IF(IFERROR(VLOOKUP(F49&amp;LEFT($G$3,2),'[1]檢查、製造商、認證種類、字號'!$P$1:$Q$2,2,FALSE),"")="",VLOOKUP(F49,'[1]檢查、製造商、認證種類、字號'!$B$2:$E$7525,4,FALSE),VLOOKUP(F49&amp;LEFT($G$3,2),'[1]檢查、製造商、認證種類、字號'!$P$1:$Q$2,2,FALSE)),"")</f>
        <v>台北一市</v>
      </c>
      <c r="F49" s="200" t="s">
        <v>205</v>
      </c>
      <c r="G49" s="272">
        <v>14.5</v>
      </c>
      <c r="H49" s="40">
        <f>ROUND(G49*$H$5/1000,0)</f>
        <v>20</v>
      </c>
      <c r="I49" s="48" t="str">
        <f>IFERROR(IF(LOOKUP(1,0/('[1]檢查、製造商、認證種類、字號'!$B$2:$B$7525&amp;'[1]檢查、製造商、認證種類、字號'!$E$2:$E$7525=F49&amp;E49),'[1]檢查、製造商、認證種類、字號'!$F$2:$F$7525)=0,"",LOOKUP(1,0/('[1]檢查、製造商、認證種類、字號'!$B$2:$B$7525&amp;'[1]檢查、製造商、認證種類、字號'!$E$2:$E$7525=F49&amp;E49),'[1]檢查、製造商、認證種類、字號'!$F$2:$F$7525)),"")</f>
        <v>KG</v>
      </c>
      <c r="J49" s="52" t="str">
        <f>IFERROR(IF(LOOKUP(1,0/('[1]檢查、製造商、認證種類、字號'!$B$2:$B$7525&amp;'[1]檢查、製造商、認證種類、字號'!$E$2:$E$7525=F49&amp;E49),'[1]檢查、製造商、認證種類、字號'!$H$2:$H$7525)=0,"",LOOKUP(1,0/('[1]檢查、製造商、認證種類、字號'!$B$2:$B$7525&amp;'[1]檢查、製造商、認證種類、字號'!$E$2:$E$7525=F49&amp;E49),'[1]檢查、製造商、認證種類、字號'!$H$2:$H$7525)),"")</f>
        <v/>
      </c>
      <c r="K49" s="52" t="str">
        <f>IFERROR(IF(LOOKUP(1,0/('[1]檢查、製造商、認證種類、字號'!$B$2:$B$7525&amp;'[1]檢查、製造商、認證種類、字號'!$E$2:$E$7525=F49&amp;E49),'[1]檢查、製造商、認證種類、字號'!$I$2:$I$7525)=0,"",LOOKUP(1,0/('[1]檢查、製造商、認證種類、字號'!$B$2:$B$7525&amp;'[1]檢查、製造商、認證種類、字號'!$E$2:$E$7525=F49&amp;E49),'[1]檢查、製造商、認證種類、字號'!$I$2:$I$7525)),"")</f>
        <v/>
      </c>
      <c r="L49" s="57" t="s">
        <v>28</v>
      </c>
      <c r="M49" s="58" t="s">
        <v>206</v>
      </c>
      <c r="N49" s="500"/>
      <c r="O49" s="491"/>
      <c r="P49" s="40" t="s">
        <v>191</v>
      </c>
      <c r="Q49" s="52" t="str">
        <f>IFERROR(IF(LOOKUP(1,0/('[1]檢查、製造商、認證種類、字號'!$B$2:$B$7525&amp;'[1]檢查、製造商、認證種類、字號'!$E$2:$E$7525=S49&amp;R49),'[1]檢查、製造商、認證種類、字號'!$C$2:$C$7525)=0,"",LOOKUP(1,0/('[1]檢查、製造商、認證種類、字號'!$B$2:$B$7525&amp;'[1]檢查、製造商、認證種類、字號'!$E$2:$E$7525=S49&amp;R49),'[1]檢查、製造商、認證種類、字號'!$C$2:$C$7525)),"")</f>
        <v>品碩豐食品行</v>
      </c>
      <c r="R49" s="60" t="str">
        <f>IFERROR(IF(IFERROR(VLOOKUP(S49&amp;LEFT($G$3,2),'[1]檢查、製造商、認證種類、字號'!$Q$2:$R$242,2,FALSE),"")="",VLOOKUP(S49,'[1]檢查、製造商、認證種類、字號'!$B$2:$E$7525,4,FALSE),VLOOKUP(S49&amp;LEFT($G$3,2),'[1]檢查、製造商、認證種類、字號'!$Q$2:$R$242,2,FALSE)),"")</f>
        <v>品碩豐</v>
      </c>
      <c r="S49" s="54" t="s">
        <v>207</v>
      </c>
      <c r="T49" s="273">
        <v>4</v>
      </c>
      <c r="U49" s="40">
        <f>ROUND(T49*$U$5/1800,0)</f>
        <v>3</v>
      </c>
      <c r="V49" s="48" t="str">
        <f>IFERROR(IF(LOOKUP(1,0/('[1]檢查、製造商、認證種類、字號'!$B$2:$B$7525&amp;'[1]檢查、製造商、認證種類、字號'!$E$2:$E$7525=S49&amp;R49),'[1]檢查、製造商、認證種類、字號'!$F$2:$F$7525)=0,"",LOOKUP(1,0/('[1]檢查、製造商、認證種類、字號'!$B$2:$B$7525&amp;'[1]檢查、製造商、認證種類、字號'!$E$2:$E$7525=S49&amp;R49),'[1]檢查、製造商、認證種類、字號'!$F$2:$F$7525)),"")</f>
        <v>包</v>
      </c>
      <c r="W49" s="52" t="str">
        <f>IFERROR(IF(LOOKUP(1,0/('[1]檢查、製造商、認證種類、字號'!$B$2:$B$7525&amp;'[1]檢查、製造商、認證種類、字號'!$E$2:$E$7525=S49&amp;R49),'[1]檢查、製造商、認證種類、字號'!$H$2:$H$7525)=0,"",LOOKUP(1,0/('[1]檢查、製造商、認證種類、字號'!$B$2:$B$7525&amp;'[1]檢查、製造商、認證種類、字號'!$E$2:$E$7525=S49&amp;R49),'[1]檢查、製造商、認證種類、字號'!$H$2:$H$7525)),"")</f>
        <v/>
      </c>
      <c r="X49" s="59" t="str">
        <f>IFERROR(IF(LOOKUP(1,0/('[1]檢查、製造商、認證種類、字號'!$B$2:$B$7525&amp;'[1]檢查、製造商、認證種類、字號'!$E$2:$E$7525=S49&amp;R49),'[1]檢查、製造商、認證種類、字號'!$I$2:$I$7525)=0,"",LOOKUP(1,0/('[1]檢查、製造商、認證種類、字號'!$B$2:$B$7525&amp;'[1]檢查、製造商、認證種類、字號'!$E$2:$E$7525=S49&amp;R49),'[1]檢查、製造商、認證種類、字號'!$I$2:$I$7525)),"")</f>
        <v/>
      </c>
      <c r="Y49" s="57" t="s">
        <v>28</v>
      </c>
      <c r="Z49" s="58" t="s">
        <v>28</v>
      </c>
      <c r="AA49" s="497"/>
      <c r="AB49" s="491"/>
      <c r="AC49" s="40" t="s">
        <v>191</v>
      </c>
      <c r="AD49" s="52" t="str">
        <f>IFERROR(IF(LOOKUP(1,0/('[1]檢查、製造商、認證種類、字號'!$B$2:$B$7525&amp;'[1]檢查、製造商、認證種類、字號'!$E$2:$E$7525=AF49&amp;AE49),'[1]檢查、製造商、認證種類、字號'!$C$2:$C$7525)=0,"",LOOKUP(1,0/('[1]檢查、製造商、認證種類、字號'!$B$2:$B$7525&amp;'[1]檢查、製造商、認證種類、字號'!$E$2:$E$7525=AF49&amp;AE49),'[1]檢查、製造商、認證種類、字號'!$C$2:$C$7525)),"")</f>
        <v/>
      </c>
      <c r="AE49" s="53" t="str">
        <f>IFERROR(IF(IFERROR(VLOOKUP(AF49&amp;LEFT($G$3,2),'[1]檢查、製造商、認證種類、字號'!$P$1:$Q$2,2,FALSE),"")="",VLOOKUP(AF49,'[1]檢查、製造商、認證種類、字號'!$B$2:$E$7525,4,FALSE),VLOOKUP(AF49&amp;LEFT($G$3,2),'[1]檢查、製造商、認證種類、字號'!$P$1:$Q$2,2,FALSE)),"")</f>
        <v>禾品</v>
      </c>
      <c r="AF49" s="274" t="s">
        <v>208</v>
      </c>
      <c r="AG49" s="275">
        <v>11</v>
      </c>
      <c r="AH49" s="40">
        <f>ROUND(AG49*$AH$5/1000,0)</f>
        <v>15</v>
      </c>
      <c r="AI49" s="48" t="str">
        <f>IFERROR(IF(LOOKUP(1,0/('[1]檢查、製造商、認證種類、字號'!$B$2:$B$7525&amp;'[1]檢查、製造商、認證種類、字號'!$E$2:$E$7525=AF49&amp;AE49),'[1]檢查、製造商、認證種類、字號'!$F$2:$F$7525)=0,"",LOOKUP(1,0/('[1]檢查、製造商、認證種類、字號'!$B$2:$B$7525&amp;'[1]檢查、製造商、認證種類、字號'!$E$2:$E$7525=AF49&amp;AE49),'[1]檢查、製造商、認證種類、字號'!$F$2:$F$7525)),"")</f>
        <v>KG</v>
      </c>
      <c r="AJ49" s="52" t="str">
        <f>IFERROR(IF(LOOKUP(1,0/('[1]檢查、製造商、認證種類、字號'!$B$2:$B$7525&amp;'[1]檢查、製造商、認證種類、字號'!$E$2:$E$7525=AF49&amp;AE49),'[1]檢查、製造商、認證種類、字號'!$H$2:$H$7525)=0,"",LOOKUP(1,0/('[1]檢查、製造商、認證種類、字號'!$B$2:$B$7525&amp;'[1]檢查、製造商、認證種類、字號'!$E$2:$E$7525=AF49&amp;AE49),'[1]檢查、製造商、認證種類、字號'!$H$2:$H$7525)),"")</f>
        <v>雞蛋噴印-洗選鮮蛋</v>
      </c>
      <c r="AK49" s="59" t="str">
        <f>IFERROR(IF(LOOKUP(1,0/('[1]檢查、製造商、認證種類、字號'!$B$2:$B$7525&amp;'[1]檢查、製造商、認證種類、字號'!$E$2:$E$7525=AF49&amp;AE49),'[1]檢查、製造商、認證種類、字號'!$I$2:$I$7525)=0,"",LOOKUP(1,0/('[1]檢查、製造商、認證種類、字號'!$B$2:$B$7525&amp;'[1]檢查、製造商、認證種類、字號'!$E$2:$E$7525=AF49&amp;AE49),'[1]檢查、製造商、認證種類、字號'!$I$2:$I$7525)),"")</f>
        <v>F590022210200</v>
      </c>
      <c r="AL49" s="57" t="s">
        <v>28</v>
      </c>
      <c r="AM49" s="58" t="s">
        <v>28</v>
      </c>
      <c r="AN49" s="503"/>
      <c r="AO49" s="491"/>
      <c r="AP49" s="40" t="s">
        <v>191</v>
      </c>
      <c r="AQ49" s="52" t="str">
        <f>IFERROR(IF(LOOKUP(1,0/('[1]檢查、製造商、認證種類、字號'!$B$2:$B$7525&amp;'[1]檢查、製造商、認證種類、字號'!$E$2:$E$7525=AS49&amp;AR49),'[1]檢查、製造商、認證種類、字號'!$C$2:$C$7525)=0,"",LOOKUP(1,0/('[1]檢查、製造商、認證種類、字號'!$B$2:$B$7525&amp;'[1]檢查、製造商、認證種類、字號'!$E$2:$E$7525=AS49&amp;AR49),'[1]檢查、製造商、認證種類、字號'!$C$2:$C$7525)),"")</f>
        <v/>
      </c>
      <c r="AR49" s="53" t="str">
        <f>IFERROR(IF(IFERROR(VLOOKUP(AS49&amp;LEFT($G$3,2),'[1]檢查、製造商、認證種類、字號'!$P$1:$Q$2,2,FALSE),"")="",VLOOKUP(AS49,'[1]檢查、製造商、認證種類、字號'!$B$2:$E$7525,4,FALSE),VLOOKUP(AS49&amp;LEFT($G$3,2),'[1]檢查、製造商、認證種類、字號'!$P$1:$Q$2,2,FALSE)),"")</f>
        <v>萬生科技</v>
      </c>
      <c r="AS49" s="274" t="s">
        <v>209</v>
      </c>
      <c r="AT49" s="276">
        <v>15</v>
      </c>
      <c r="AU49" s="40">
        <f t="shared" si="44"/>
        <v>21</v>
      </c>
      <c r="AV49" s="48" t="str">
        <f>IFERROR(IF(LOOKUP(1,0/('[1]檢查、製造商、認證種類、字號'!$B$2:$B$7525&amp;'[1]檢查、製造商、認證種類、字號'!$E$2:$E$7525=AS49&amp;AR49),'[1]檢查、製造商、認證種類、字號'!$F$2:$F$7525)=0,"",LOOKUP(1,0/('[1]檢查、製造商、認證種類、字號'!$B$2:$B$7525&amp;'[1]檢查、製造商、認證種類、字號'!$E$2:$E$7525=AS49&amp;AR49),'[1]檢查、製造商、認證種類、字號'!$F$2:$F$7525)),"")</f>
        <v>KG</v>
      </c>
      <c r="AW49" s="52" t="str">
        <f>IFERROR(IF(LOOKUP(1,0/('[1]檢查、製造商、認證種類、字號'!$B$2:$B$7525&amp;'[1]檢查、製造商、認證種類、字號'!$E$2:$E$7525=AS49&amp;AR49),'[1]檢查、製造商、認證種類、字號'!$H$2:$H$7525)=0,"",LOOKUP(1,0/('[1]檢查、製造商、認證種類、字號'!$B$2:$B$7525&amp;'[1]檢查、製造商、認證種類、字號'!$E$2:$E$7525=AS49&amp;AR49),'[1]檢查、製造商、認證種類、字號'!$H$2:$H$7525)),"")</f>
        <v/>
      </c>
      <c r="AX49" s="59" t="str">
        <f>IFERROR(IF(LOOKUP(1,0/('[1]檢查、製造商、認證種類、字號'!$B$2:$B$7525&amp;'[1]檢查、製造商、認證種類、字號'!$E$2:$E$7525=AS49&amp;AR49),'[1]檢查、製造商、認證種類、字號'!$I$2:$I$7525)=0,"",LOOKUP(1,0/('[1]檢查、製造商、認證種類、字號'!$B$2:$B$7525&amp;'[1]檢查、製造商、認證種類、字號'!$E$2:$E$7525=AS49&amp;AR49),'[1]檢查、製造商、認證種類、字號'!$I$2:$I$7525)),"")</f>
        <v/>
      </c>
      <c r="AY49" s="57" t="s">
        <v>28</v>
      </c>
      <c r="AZ49" s="58" t="s">
        <v>28</v>
      </c>
      <c r="BA49" s="500"/>
      <c r="BB49" s="491"/>
      <c r="BC49" s="40" t="s">
        <v>191</v>
      </c>
      <c r="BD49" s="52" t="str">
        <f>IFERROR(IF(LOOKUP(1,0/('[1]檢查、製造商、認證種類、字號'!$B$2:$B$7525&amp;'[1]檢查、製造商、認證種類、字號'!$E$2:$E$7525=BF49&amp;BE49),'[1]檢查、製造商、認證種類、字號'!$C$2:$C$7525)=0,"",LOOKUP(1,0/('[1]檢查、製造商、認證種類、字號'!$B$2:$B$7525&amp;'[1]檢查、製造商、認證種類、字號'!$E$2:$E$7525=BF49&amp;BE49),'[1]檢查、製造商、認證種類、字號'!$C$2:$C$7525)),"")</f>
        <v>荃珍農產行</v>
      </c>
      <c r="BE49" s="53" t="str">
        <f>IFERROR(IF(IFERROR(VLOOKUP(BF49&amp;LEFT($G$3,2),'[1]檢查、製造商、認證種類、字號'!$P$1:$Q$2,2,FALSE),"")="",VLOOKUP(BF49,'[1]檢查、製造商、認證種類、字號'!$B$2:$E$7525,4,FALSE),VLOOKUP(BF49&amp;LEFT($G$3,2),'[1]檢查、製造商、認證種類、字號'!$P$1:$Q$2,2,FALSE)),"")</f>
        <v>荃珍</v>
      </c>
      <c r="BF49" s="277" t="s">
        <v>60</v>
      </c>
      <c r="BG49" s="55">
        <v>7</v>
      </c>
      <c r="BH49" s="40">
        <f>ROUND(BG49*$BH$5/1000,0)</f>
        <v>10</v>
      </c>
      <c r="BI49" s="48" t="str">
        <f>IFERROR(IF(LOOKUP(1,0/('[1]檢查、製造商、認證種類、字號'!$B$2:$B$7525&amp;'[1]檢查、製造商、認證種類、字號'!$E$2:$E$7525=BF49&amp;BE49),'[1]檢查、製造商、認證種類、字號'!$F$2:$F$7525)=0,"",LOOKUP(1,0/('[1]檢查、製造商、認證種類、字號'!$B$2:$B$7525&amp;'[1]檢查、製造商、認證種類、字號'!$E$2:$E$7525=BF49&amp;BE49),'[1]檢查、製造商、認證種類、字號'!$F$2:$F$7525)),"")</f>
        <v>KG</v>
      </c>
      <c r="BJ49" s="52" t="str">
        <f>IFERROR(IF(LOOKUP(1,0/('[1]檢查、製造商、認證種類、字號'!$B$2:$B$7525&amp;'[1]檢查、製造商、認證種類、字號'!$E$2:$E$7525=BF49&amp;BE49),'[1]檢查、製造商、認證種類、字號'!$H$2:$H$7525)=0,"",LOOKUP(1,0/('[1]檢查、製造商、認證種類、字號'!$B$2:$B$7525&amp;'[1]檢查、製造商、認證種類、字號'!$E$2:$E$7525=BF49&amp;BE49),'[1]檢查、製造商、認證種類、字號'!$H$2:$H$7525)),"")</f>
        <v/>
      </c>
      <c r="BK49" s="59" t="str">
        <f>IFERROR(IF(LOOKUP(1,0/('[1]檢查、製造商、認證種類、字號'!$B$2:$B$7525&amp;'[1]檢查、製造商、認證種類、字號'!$E$2:$E$7525=BF49&amp;BE49),'[1]檢查、製造商、認證種類、字號'!$I$2:$I$7525)=0,"",LOOKUP(1,0/('[1]檢查、製造商、認證種類、字號'!$B$2:$B$7525&amp;'[1]檢查、製造商、認證種類、字號'!$E$2:$E$7525=BF49&amp;BE49),'[1]檢查、製造商、認證種類、字號'!$I$2:$I$7525)),"")</f>
        <v/>
      </c>
      <c r="BL49" s="57" t="s">
        <v>28</v>
      </c>
      <c r="BM49" s="58" t="s">
        <v>28</v>
      </c>
      <c r="BN49" s="493"/>
      <c r="BO49" s="491"/>
      <c r="BP49" s="40" t="s">
        <v>191</v>
      </c>
      <c r="BQ49" s="52" t="str">
        <f>IFERROR(IF(LOOKUP(1,0/('[1]檢查、製造商、認證種類、字號'!$B$2:$B$7525&amp;'[1]檢查、製造商、認證種類、字號'!$E$2:$E$7525=BS49&amp;BR49),'[1]檢查、製造商、認證種類、字號'!$C$2:$C$7525)=0,"",LOOKUP(1,0/('[1]檢查、製造商、認證種類、字號'!$B$2:$B$7525&amp;'[1]檢查、製造商、認證種類、字號'!$E$2:$E$7525=BS49&amp;BR49),'[1]檢查、製造商、認證種類、字號'!$C$2:$C$7525)),"")</f>
        <v/>
      </c>
      <c r="BR49" s="60" t="str">
        <f>IFERROR(IF(IFERROR(VLOOKUP(BS49&amp;LEFT($G$3,2),'[1]檢查、製造商、認證種類、字號'!$P$1:$Q$2,2,FALSE),"")="",VLOOKUP(BS49,'[1]檢查、製造商、認證種類、字號'!$B$2:$E$7525,4,FALSE),VLOOKUP(BS49&amp;LEFT($G$3,2),'[1]檢查、製造商、認證種類、字號'!$P$1:$Q$2,2,FALSE)),"")</f>
        <v/>
      </c>
      <c r="BS49" s="134"/>
      <c r="BT49" s="40"/>
      <c r="BU49" s="40"/>
      <c r="BV49" s="48" t="str">
        <f>IFERROR(IF(LOOKUP(1,0/('[1]檢查、製造商、認證種類、字號'!$B$2:$B$7525&amp;'[1]檢查、製造商、認證種類、字號'!$E$2:$E$7525=BS49&amp;BR49),'[1]檢查、製造商、認證種類、字號'!$F$2:$F$7525)=0,"",LOOKUP(1,0/('[1]檢查、製造商、認證種類、字號'!$B$2:$B$7525&amp;'[1]檢查、製造商、認證種類、字號'!$E$2:$E$7525=BS49&amp;BR49),'[1]檢查、製造商、認證種類、字號'!$F$2:$F$7525)),"")</f>
        <v/>
      </c>
      <c r="BW49" s="61"/>
      <c r="BX49" s="40" t="str">
        <f t="shared" si="45"/>
        <v/>
      </c>
      <c r="BY49" s="52" t="str">
        <f>IFERROR(IF(LOOKUP(1,0/('[1]檢查、製造商、認證種類、字號'!$B$2:$B$7525&amp;'[1]檢查、製造商、認證種類、字號'!$E$2:$E$7525=BS49&amp;BR49),'[1]檢查、製造商、認證種類、字號'!$H$2:$H$7525)=0,"",LOOKUP(1,0/('[1]檢查、製造商、認證種類、字號'!$B$2:$B$7525&amp;'[1]檢查、製造商、認證種類、字號'!$E$2:$E$7525=BS49&amp;BR49),'[1]檢查、製造商、認證種類、字號'!$H$2:$H$7525)),"")</f>
        <v/>
      </c>
      <c r="BZ49" s="59" t="str">
        <f>IFERROR(IF(LOOKUP(1,0/('[1]檢查、製造商、認證種類、字號'!$B$2:$B$7525&amp;'[1]檢查、製造商、認證種類、字號'!$E$2:$E$7525=BS49&amp;BR49),'[1]檢查、製造商、認證種類、字號'!$I$2:$I$7525)=0,"",LOOKUP(1,0/('[1]檢查、製造商、認證種類、字號'!$B$2:$B$7525&amp;'[1]檢查、製造商、認證種類、字號'!$E$2:$E$7525=BS49&amp;BR49),'[1]檢查、製造商、認證種類、字號'!$I$2:$I$7525)),"")</f>
        <v/>
      </c>
      <c r="CA49" s="57" t="s">
        <v>28</v>
      </c>
      <c r="CB49" s="58" t="s">
        <v>28</v>
      </c>
      <c r="CC49" s="269" t="s">
        <v>30</v>
      </c>
      <c r="CD49" s="269" t="str">
        <f>IFERROR(IF(LOOKUP(1,0/('[1]檢查、製造商、認證種類、字號'!$B$2:$B$7123&amp;'[1]檢查、製造商、認證種類、字號'!$E$2:$E$7123=CF49&amp;CE49),'[1]檢查、製造商、認證種類、字號'!$C$2:$C$7123)=0,"",LOOKUP(1,0/('[1]檢查、製造商、認證種類、字號'!$B$2:$B$7123&amp;'[1]檢查、製造商、認證種類、字號'!$E$2:$E$7123=CF49&amp;CE49),'[1]檢查、製造商、認證種類、字號'!$C$2:$C$7123)),"")</f>
        <v>群富實業</v>
      </c>
      <c r="CE49" s="269" t="str">
        <f>IFERROR(IF(IFERROR(VLOOKUP(CF49&amp;LEFT($G$3,2),'[1]檢查、製造商、認證種類、字號'!$Q$2:$R$87,2,FALSE),"")="",VLOOKUP(CF49,'[1]檢查、製造商、認證種類、字號'!$B$2:$G$7123,4,FALSE),VLOOKUP(CF49&amp;LEFT($G$3,2),'[1]檢查、製造商、認證種類、字號'!$Q$2:$R$198,2,FALSE)),"")</f>
        <v>日陞</v>
      </c>
      <c r="CF49" s="152" t="s">
        <v>210</v>
      </c>
      <c r="CG49" s="152"/>
      <c r="CH49" s="193" t="str">
        <f>IFERROR(IF(LOOKUP(1,0/('[1]檢查、製造商、認證種類、字號'!$B$2:$B$7123&amp;'[1]檢查、製造商、認證種類、字號'!$E$2:$E$7123=CF49&amp;CE49),'[1]檢查、製造商、認證種類、字號'!$F$2:$F$7123)=0,"",LOOKUP(1,0/('[1]檢查、製造商、認證種類、字號'!$B$2:$B$7123&amp;'[1]檢查、製造商、認證種類、字號'!$E$2:$E$7123=CF49&amp;CE49),'[1]檢查、製造商、認證種類、字號'!$F$2:$F$7123)),"")</f>
        <v>件</v>
      </c>
      <c r="CI49" s="270"/>
      <c r="CJ49" s="271" t="str">
        <f t="shared" si="2"/>
        <v/>
      </c>
      <c r="CK49" s="52" t="str">
        <f>IFERROR(IF(LOOKUP(1,0/('[1]檢查、製造商、認證種類、字號'!$B$2:$B$7123&amp;'[1]檢查、製造商、認證種類、字號'!$E$2:$E$7123=CF49&amp;CE49),'[1]檢查、製造商、認證種類、字號'!$H$2:$H$7123)=0,"",LOOKUP(1,0/('[1]檢查、製造商、認證種類、字號'!$B$2:$B$7123&amp;'[1]檢查、製造商、認證種類、字號'!$E$2:$E$7123=CF49&amp;CE49),'[1]檢查、製造商、認證種類、字號'!$H$2:$H$7123)),"")</f>
        <v/>
      </c>
      <c r="CL49" s="59" t="str">
        <f>IFERROR(IF(LOOKUP(1,0/('[1]檢查、製造商、認證種類、字號'!$B$2:$B$7123&amp;'[1]檢查、製造商、認證種類、字號'!$E$2:$E$7123=CF49&amp;CE49),'[1]檢查、製造商、認證種類、字號'!$I$2:$I$7123)=0,"",LOOKUP(1,0/('[1]檢查、製造商、認證種類、字號'!$B$2:$B$7123&amp;'[1]檢查、製造商、認證種類、字號'!$E$2:$E$7123=CF49&amp;CE49),'[1]檢查、製造商、認證種類、字號'!$I$2:$I$7123)),"")</f>
        <v/>
      </c>
      <c r="CM49" s="57"/>
      <c r="CN49" s="58"/>
    </row>
    <row r="50" spans="1:93" s="32" customFormat="1" ht="24.75">
      <c r="A50" s="497"/>
      <c r="B50" s="491"/>
      <c r="C50" s="40" t="s">
        <v>191</v>
      </c>
      <c r="D50" s="52" t="str">
        <f>IFERROR(IF(LOOKUP(1,0/('[1]檢查、製造商、認證種類、字號'!$B$2:$B$7525&amp;'[1]檢查、製造商、認證種類、字號'!$E$2:$E$7525=F50&amp;E50),'[1]檢查、製造商、認證種類、字號'!$C$2:$C$7525)=0,"",LOOKUP(1,0/('[1]檢查、製造商、認證種類、字號'!$B$2:$B$7525&amp;'[1]檢查、製造商、認證種類、字號'!$E$2:$E$7525=F50&amp;E50),'[1]檢查、製造商、認證種類、字號'!$C$2:$C$7525)),"")</f>
        <v>永軒食品有限公司</v>
      </c>
      <c r="E50" s="53" t="s">
        <v>211</v>
      </c>
      <c r="F50" s="54" t="s">
        <v>212</v>
      </c>
      <c r="G50" s="272">
        <v>6</v>
      </c>
      <c r="H50" s="40">
        <f t="shared" ref="H50" si="46">ROUND(G50*$H$5/1000,0)</f>
        <v>8</v>
      </c>
      <c r="I50" s="48" t="str">
        <f>IFERROR(IF(LOOKUP(1,0/('[1]檢查、製造商、認證種類、字號'!$B$2:$B$7525&amp;'[1]檢查、製造商、認證種類、字號'!$E$2:$E$7525=F50&amp;E50),'[1]檢查、製造商、認證種類、字號'!$F$2:$F$7525)=0,"",LOOKUP(1,0/('[1]檢查、製造商、認證種類、字號'!$B$2:$B$7525&amp;'[1]檢查、製造商、認證種類、字號'!$E$2:$E$7525=F50&amp;E50),'[1]檢查、製造商、認證種類、字號'!$F$2:$F$7525)),"")</f>
        <v>KG</v>
      </c>
      <c r="J50" s="52" t="str">
        <f>IFERROR(IF(LOOKUP(1,0/('[1]檢查、製造商、認證種類、字號'!$B$2:$B$7525&amp;'[1]檢查、製造商、認證種類、字號'!$E$2:$E$7525=F50&amp;E50),'[1]檢查、製造商、認證種類、字號'!$H$2:$H$7525)=0,"",LOOKUP(1,0/('[1]檢查、製造商、認證種類、字號'!$B$2:$B$7525&amp;'[1]檢查、製造商、認證種類、字號'!$E$2:$E$7525=F50&amp;E50),'[1]檢查、製造商、認證種類、字號'!$H$2:$H$7525)),"")</f>
        <v/>
      </c>
      <c r="K50" s="52" t="str">
        <f>IFERROR(IF(LOOKUP(1,0/('[1]檢查、製造商、認證種類、字號'!$B$2:$B$7525&amp;'[1]檢查、製造商、認證種類、字號'!$E$2:$E$7525=F50&amp;E50),'[1]檢查、製造商、認證種類、字號'!$I$2:$I$7525)=0,"",LOOKUP(1,0/('[1]檢查、製造商、認證種類、字號'!$B$2:$B$7525&amp;'[1]檢查、製造商、認證種類、字號'!$E$2:$E$7525=F50&amp;E50),'[1]檢查、製造商、認證種類、字號'!$I$2:$I$7525)),"")</f>
        <v/>
      </c>
      <c r="L50" s="57" t="s">
        <v>28</v>
      </c>
      <c r="M50" s="58" t="s">
        <v>28</v>
      </c>
      <c r="N50" s="500"/>
      <c r="O50" s="491"/>
      <c r="P50" s="40" t="s">
        <v>191</v>
      </c>
      <c r="Q50" s="52" t="str">
        <f>IFERROR(IF(LOOKUP(1,0/('[1]檢查、製造商、認證種類、字號'!$B$2:$B$7525&amp;'[1]檢查、製造商、認證種類、字號'!$E$2:$E$7525=S50&amp;R50),'[1]檢查、製造商、認證種類、字號'!$C$2:$C$7525)=0,"",LOOKUP(1,0/('[1]檢查、製造商、認證種類、字號'!$B$2:$B$7525&amp;'[1]檢查、製造商、認證種類、字號'!$E$2:$E$7525=S50&amp;R50),'[1]檢查、製造商、認證種類、字號'!$C$2:$C$7525)),"")</f>
        <v>永軒食品有限公司</v>
      </c>
      <c r="R50" s="53" t="s">
        <v>211</v>
      </c>
      <c r="S50" s="54" t="s">
        <v>213</v>
      </c>
      <c r="T50" s="272">
        <v>4</v>
      </c>
      <c r="U50" s="40">
        <f>ROUND(T50*$U$5/1000,0)</f>
        <v>6</v>
      </c>
      <c r="V50" s="48" t="str">
        <f>IFERROR(IF(LOOKUP(1,0/('[1]檢查、製造商、認證種類、字號'!$B$2:$B$7525&amp;'[1]檢查、製造商、認證種類、字號'!$E$2:$E$7525=S50&amp;R50),'[1]檢查、製造商、認證種類、字號'!$F$2:$F$7525)=0,"",LOOKUP(1,0/('[1]檢查、製造商、認證種類、字號'!$B$2:$B$7525&amp;'[1]檢查、製造商、認證種類、字號'!$E$2:$E$7525=S50&amp;R50),'[1]檢查、製造商、認證種類、字號'!$F$2:$F$7525)),"")</f>
        <v>KG</v>
      </c>
      <c r="W50" s="52" t="str">
        <f>IFERROR(IF(LOOKUP(1,0/('[1]檢查、製造商、認證種類、字號'!$B$2:$B$7525&amp;'[1]檢查、製造商、認證種類、字號'!$E$2:$E$7525=S50&amp;R50),'[1]檢查、製造商、認證種類、字號'!$H$2:$H$7525)=0,"",LOOKUP(1,0/('[1]檢查、製造商、認證種類、字號'!$B$2:$B$7525&amp;'[1]檢查、製造商、認證種類、字號'!$E$2:$E$7525=S50&amp;R50),'[1]檢查、製造商、認證種類、字號'!$H$2:$H$7525)),"")</f>
        <v/>
      </c>
      <c r="X50" s="59" t="str">
        <f>IFERROR(IF(LOOKUP(1,0/('[1]檢查、製造商、認證種類、字號'!$B$2:$B$7525&amp;'[1]檢查、製造商、認證種類、字號'!$E$2:$E$7525=S50&amp;R50),'[1]檢查、製造商、認證種類、字號'!$I$2:$I$7525)=0,"",LOOKUP(1,0/('[1]檢查、製造商、認證種類、字號'!$B$2:$B$7525&amp;'[1]檢查、製造商、認證種類、字號'!$E$2:$E$7525=S50&amp;R50),'[1]檢查、製造商、認證種類、字號'!$I$2:$I$7525)),"")</f>
        <v/>
      </c>
      <c r="Y50" s="57" t="s">
        <v>28</v>
      </c>
      <c r="Z50" s="58" t="s">
        <v>28</v>
      </c>
      <c r="AA50" s="497"/>
      <c r="AB50" s="491"/>
      <c r="AC50" s="40" t="s">
        <v>191</v>
      </c>
      <c r="AD50" s="52" t="str">
        <f>IFERROR(IF(LOOKUP(1,0/('[1]檢查、製造商、認證種類、字號'!$B$2:$B$7525&amp;'[1]檢查、製造商、認證種類、字號'!$E$2:$E$7525=AF50&amp;AE50),'[1]檢查、製造商、認證種類、字號'!$C$2:$C$7525)=0,"",LOOKUP(1,0/('[1]檢查、製造商、認證種類、字號'!$B$2:$B$7525&amp;'[1]檢查、製造商、認證種類、字號'!$E$2:$E$7525=AF50&amp;AE50),'[1]檢查、製造商、認證種類、字號'!$C$2:$C$7525)),"")</f>
        <v/>
      </c>
      <c r="AE50" s="206" t="s">
        <v>211</v>
      </c>
      <c r="AF50" s="274"/>
      <c r="AG50" s="278"/>
      <c r="AH50" s="40"/>
      <c r="AI50" s="48" t="str">
        <f>IFERROR(IF(LOOKUP(1,0/('[1]檢查、製造商、認證種類、字號'!$B$2:$B$7525&amp;'[1]檢查、製造商、認證種類、字號'!$E$2:$E$7525=AF50&amp;AE50),'[1]檢查、製造商、認證種類、字號'!$F$2:$F$7525)=0,"",LOOKUP(1,0/('[1]檢查、製造商、認證種類、字號'!$B$2:$B$7525&amp;'[1]檢查、製造商、認證種類、字號'!$E$2:$E$7525=AF50&amp;AE50),'[1]檢查、製造商、認證種類、字號'!$F$2:$F$7525)),"")</f>
        <v/>
      </c>
      <c r="AJ50" s="52" t="str">
        <f>IFERROR(IF(LOOKUP(1,0/('[1]檢查、製造商、認證種類、字號'!$B$2:$B$7525&amp;'[1]檢查、製造商、認證種類、字號'!$E$2:$E$7525=AF50&amp;AE50),'[1]檢查、製造商、認證種類、字號'!$H$2:$H$7525)=0,"",LOOKUP(1,0/('[1]檢查、製造商、認證種類、字號'!$B$2:$B$7525&amp;'[1]檢查、製造商、認證種類、字號'!$E$2:$E$7525=AF50&amp;AE50),'[1]檢查、製造商、認證種類、字號'!$H$2:$H$7525)),"")</f>
        <v/>
      </c>
      <c r="AK50" s="59" t="str">
        <f>IFERROR(IF(LOOKUP(1,0/('[1]檢查、製造商、認證種類、字號'!$B$2:$B$7525&amp;'[1]檢查、製造商、認證種類、字號'!$E$2:$E$7525=AF50&amp;AE50),'[1]檢查、製造商、認證種類、字號'!$I$2:$I$7525)=0,"",LOOKUP(1,0/('[1]檢查、製造商、認證種類、字號'!$B$2:$B$7525&amp;'[1]檢查、製造商、認證種類、字號'!$E$2:$E$7525=AF50&amp;AE50),'[1]檢查、製造商、認證種類、字號'!$I$2:$I$7525)),"")</f>
        <v/>
      </c>
      <c r="AL50" s="57" t="s">
        <v>28</v>
      </c>
      <c r="AM50" s="58" t="s">
        <v>28</v>
      </c>
      <c r="AN50" s="503"/>
      <c r="AO50" s="491"/>
      <c r="AP50" s="40" t="s">
        <v>191</v>
      </c>
      <c r="AQ50" s="52" t="str">
        <f>IFERROR(IF(LOOKUP(1,0/('[1]檢查、製造商、認證種類、字號'!$B$2:$B$7525&amp;'[1]檢查、製造商、認證種類、字號'!$E$2:$E$7525=AS50&amp;AR50),'[1]檢查、製造商、認證種類、字號'!$C$2:$C$7525)=0,"",LOOKUP(1,0/('[1]檢查、製造商、認證種類、字號'!$B$2:$B$7525&amp;'[1]檢查、製造商、認證種類、字號'!$E$2:$E$7525=AS50&amp;AR50),'[1]檢查、製造商、認證種類、字號'!$C$2:$C$7525)),"")</f>
        <v>永軒食品有限公司</v>
      </c>
      <c r="AR50" s="53" t="s">
        <v>211</v>
      </c>
      <c r="AS50" s="274" t="s">
        <v>213</v>
      </c>
      <c r="AT50" s="276">
        <v>4</v>
      </c>
      <c r="AU50" s="40">
        <f t="shared" si="44"/>
        <v>6</v>
      </c>
      <c r="AV50" s="48" t="str">
        <f>IFERROR(IF(LOOKUP(1,0/('[1]檢查、製造商、認證種類、字號'!$B$2:$B$7525&amp;'[1]檢查、製造商、認證種類、字號'!$E$2:$E$7525=AS50&amp;AR50),'[1]檢查、製造商、認證種類、字號'!$F$2:$F$7525)=0,"",LOOKUP(1,0/('[1]檢查、製造商、認證種類、字號'!$B$2:$B$7525&amp;'[1]檢查、製造商、認證種類、字號'!$E$2:$E$7525=AS50&amp;AR50),'[1]檢查、製造商、認證種類、字號'!$F$2:$F$7525)),"")</f>
        <v>KG</v>
      </c>
      <c r="AW50" s="52" t="str">
        <f>IFERROR(IF(LOOKUP(1,0/('[1]檢查、製造商、認證種類、字號'!$B$2:$B$7525&amp;'[1]檢查、製造商、認證種類、字號'!$E$2:$E$7525=AS50&amp;AR50),'[1]檢查、製造商、認證種類、字號'!$H$2:$H$7525)=0,"",LOOKUP(1,0/('[1]檢查、製造商、認證種類、字號'!$B$2:$B$7525&amp;'[1]檢查、製造商、認證種類、字號'!$E$2:$E$7525=AS50&amp;AR50),'[1]檢查、製造商、認證種類、字號'!$H$2:$H$7525)),"")</f>
        <v/>
      </c>
      <c r="AX50" s="59" t="str">
        <f>IFERROR(IF(LOOKUP(1,0/('[1]檢查、製造商、認證種類、字號'!$B$2:$B$7525&amp;'[1]檢查、製造商、認證種類、字號'!$E$2:$E$7525=AS50&amp;AR50),'[1]檢查、製造商、認證種類、字號'!$I$2:$I$7525)=0,"",LOOKUP(1,0/('[1]檢查、製造商、認證種類、字號'!$B$2:$B$7525&amp;'[1]檢查、製造商、認證種類、字號'!$E$2:$E$7525=AS50&amp;AR50),'[1]檢查、製造商、認證種類、字號'!$I$2:$I$7525)),"")</f>
        <v/>
      </c>
      <c r="AY50" s="57" t="s">
        <v>28</v>
      </c>
      <c r="AZ50" s="58" t="s">
        <v>28</v>
      </c>
      <c r="BA50" s="500"/>
      <c r="BB50" s="491"/>
      <c r="BC50" s="40" t="s">
        <v>191</v>
      </c>
      <c r="BD50" s="52" t="str">
        <f>IFERROR(IF(LOOKUP(1,0/('[1]檢查、製造商、認證種類、字號'!$B$2:$B$7525&amp;'[1]檢查、製造商、認證種類、字號'!$E$2:$E$7525=BF50&amp;BE50),'[1]檢查、製造商、認證種類、字號'!$C$2:$C$7525)=0,"",LOOKUP(1,0/('[1]檢查、製造商、認證種類、字號'!$B$2:$B$7525&amp;'[1]檢查、製造商、認證種類、字號'!$E$2:$E$7525=BF50&amp;BE50),'[1]檢查、製造商、認證種類、字號'!$C$2:$C$7525)),"")</f>
        <v/>
      </c>
      <c r="BE50" s="53" t="str">
        <f>IFERROR(IF(IFERROR(VLOOKUP(BF50&amp;LEFT($G$3,2),'[1]檢查、製造商、認證種類、字號'!$P$1:$Q$2,2,FALSE),"")="",VLOOKUP(BF50,'[1]檢查、製造商、認證種類、字號'!$B$2:$E$7525,4,FALSE),VLOOKUP(BF50&amp;LEFT($G$3,2),'[1]檢查、製造商、認證種類、字號'!$P$1:$Q$2,2,FALSE)),"")</f>
        <v>荃珍</v>
      </c>
      <c r="BF50" s="54" t="s">
        <v>214</v>
      </c>
      <c r="BG50" s="272"/>
      <c r="BH50" s="40">
        <v>1</v>
      </c>
      <c r="BI50" s="48" t="str">
        <f>IFERROR(IF(LOOKUP(1,0/('[1]檢查、製造商、認證種類、字號'!$B$2:$B$7525&amp;'[1]檢查、製造商、認證種類、字號'!$E$2:$E$7525=BF50&amp;BE50),'[1]檢查、製造商、認證種類、字號'!$F$2:$F$7525)=0,"",LOOKUP(1,0/('[1]檢查、製造商、認證種類、字號'!$B$2:$B$7525&amp;'[1]檢查、製造商、認證種類、字號'!$E$2:$E$7525=BF50&amp;BE50),'[1]檢查、製造商、認證種類、字號'!$F$2:$F$7525)),"")</f>
        <v>KG</v>
      </c>
      <c r="BJ50" s="52" t="str">
        <f>IFERROR(IF(LOOKUP(1,0/('[1]檢查、製造商、認證種類、字號'!$B$2:$B$7525&amp;'[1]檢查、製造商、認證種類、字號'!$E$2:$E$7525=BF50&amp;BE50),'[1]檢查、製造商、認證種類、字號'!$H$2:$H$7525)=0,"",LOOKUP(1,0/('[1]檢查、製造商、認證種類、字號'!$B$2:$B$7525&amp;'[1]檢查、製造商、認證種類、字號'!$E$2:$E$7525=BF50&amp;BE50),'[1]檢查、製造商、認證種類、字號'!$H$2:$H$7525)),"")</f>
        <v/>
      </c>
      <c r="BK50" s="59" t="str">
        <f>IFERROR(IF(LOOKUP(1,0/('[1]檢查、製造商、認證種類、字號'!$B$2:$B$7525&amp;'[1]檢查、製造商、認證種類、字號'!$E$2:$E$7525=BF50&amp;BE50),'[1]檢查、製造商、認證種類、字號'!$I$2:$I$7525)=0,"",LOOKUP(1,0/('[1]檢查、製造商、認證種類、字號'!$B$2:$B$7525&amp;'[1]檢查、製造商、認證種類、字號'!$E$2:$E$7525=BF50&amp;BE50),'[1]檢查、製造商、認證種類、字號'!$I$2:$I$7525)),"")</f>
        <v/>
      </c>
      <c r="BL50" s="57" t="s">
        <v>28</v>
      </c>
      <c r="BM50" s="58" t="s">
        <v>28</v>
      </c>
      <c r="BN50" s="493"/>
      <c r="BO50" s="491"/>
      <c r="BP50" s="40" t="s">
        <v>191</v>
      </c>
      <c r="BQ50" s="52" t="str">
        <f>IFERROR(IF(LOOKUP(1,0/('[1]檢查、製造商、認證種類、字號'!$B$2:$B$7525&amp;'[1]檢查、製造商、認證種類、字號'!$E$2:$E$7525=BS50&amp;BR50),'[1]檢查、製造商、認證種類、字號'!$C$2:$C$7525)=0,"",LOOKUP(1,0/('[1]檢查、製造商、認證種類、字號'!$B$2:$B$7525&amp;'[1]檢查、製造商、認證種類、字號'!$E$2:$E$7525=BS50&amp;BR50),'[1]檢查、製造商、認證種類、字號'!$C$2:$C$7525)),"")</f>
        <v/>
      </c>
      <c r="BR50" s="60" t="str">
        <f>IFERROR(IF(IFERROR(VLOOKUP(BS50&amp;LEFT($G$3,2),'[1]檢查、製造商、認證種類、字號'!$P$1:$Q$2,2,FALSE),"")="",VLOOKUP(BS50,'[1]檢查、製造商、認證種類、字號'!$B$2:$E$7525,4,FALSE),VLOOKUP(BS50&amp;LEFT($G$3,2),'[1]檢查、製造商、認證種類、字號'!$P$1:$Q$2,2,FALSE)),"")</f>
        <v/>
      </c>
      <c r="BS50" s="134"/>
      <c r="BT50" s="40"/>
      <c r="BU50" s="40"/>
      <c r="BV50" s="48" t="str">
        <f>IFERROR(IF(LOOKUP(1,0/('[1]檢查、製造商、認證種類、字號'!$B$2:$B$7525&amp;'[1]檢查、製造商、認證種類、字號'!$E$2:$E$7525=BS50&amp;BR50),'[1]檢查、製造商、認證種類、字號'!$F$2:$F$7525)=0,"",LOOKUP(1,0/('[1]檢查、製造商、認證種類、字號'!$B$2:$B$7525&amp;'[1]檢查、製造商、認證種類、字號'!$E$2:$E$7525=BS50&amp;BR50),'[1]檢查、製造商、認證種類、字號'!$F$2:$F$7525)),"")</f>
        <v/>
      </c>
      <c r="BW50" s="61"/>
      <c r="BX50" s="40" t="str">
        <f t="shared" si="45"/>
        <v/>
      </c>
      <c r="BY50" s="52" t="str">
        <f>IFERROR(IF(LOOKUP(1,0/('[1]檢查、製造商、認證種類、字號'!$B$2:$B$7525&amp;'[1]檢查、製造商、認證種類、字號'!$E$2:$E$7525=BS50&amp;BR50),'[1]檢查、製造商、認證種類、字號'!$H$2:$H$7525)=0,"",LOOKUP(1,0/('[1]檢查、製造商、認證種類、字號'!$B$2:$B$7525&amp;'[1]檢查、製造商、認證種類、字號'!$E$2:$E$7525=BS50&amp;BR50),'[1]檢查、製造商、認證種類、字號'!$H$2:$H$7525)),"")</f>
        <v/>
      </c>
      <c r="BZ50" s="59" t="str">
        <f>IFERROR(IF(LOOKUP(1,0/('[1]檢查、製造商、認證種類、字號'!$B$2:$B$7525&amp;'[1]檢查、製造商、認證種類、字號'!$E$2:$E$7525=BS50&amp;BR50),'[1]檢查、製造商、認證種類、字號'!$I$2:$I$7525)=0,"",LOOKUP(1,0/('[1]檢查、製造商、認證種類、字號'!$B$2:$B$7525&amp;'[1]檢查、製造商、認證種類、字號'!$E$2:$E$7525=BS50&amp;BR50),'[1]檢查、製造商、認證種類、字號'!$I$2:$I$7525)),"")</f>
        <v/>
      </c>
      <c r="CA50" s="57" t="s">
        <v>28</v>
      </c>
      <c r="CB50" s="58" t="s">
        <v>28</v>
      </c>
      <c r="CC50" s="269" t="s">
        <v>30</v>
      </c>
      <c r="CD50" s="269" t="str">
        <f>IFERROR(IF(LOOKUP(1,0/('[1]檢查、製造商、認證種類、字號'!$B$2:$B$7123&amp;'[1]檢查、製造商、認證種類、字號'!$E$2:$E$7123=CF50&amp;CE50),'[1]檢查、製造商、認證種類、字號'!$C$2:$C$7123)=0,"",LOOKUP(1,0/('[1]檢查、製造商、認證種類、字號'!$B$2:$B$7123&amp;'[1]檢查、製造商、認證種類、字號'!$E$2:$E$7123=CF50&amp;CE50),'[1]檢查、製造商、認證種類、字號'!$C$2:$C$7123)),"")</f>
        <v>利洲實業</v>
      </c>
      <c r="CE50" s="269" t="str">
        <f>IFERROR(IF(IFERROR(VLOOKUP(CF50&amp;LEFT($G$3,2),'[1]檢查、製造商、認證種類、字號'!$Q$2:$R$87,2,FALSE),"")="",VLOOKUP(CF50,'[1]檢查、製造商、認證種類、字號'!$B$2:$G$7123,4,FALSE),VLOOKUP(CF50&amp;LEFT($G$3,2),'[1]檢查、製造商、認證種類、字號'!$Q$2:$R$198,2,FALSE)),"")</f>
        <v>日陞</v>
      </c>
      <c r="CF50" s="152" t="s">
        <v>215</v>
      </c>
      <c r="CG50" s="152"/>
      <c r="CH50" s="193" t="str">
        <f>IFERROR(IF(LOOKUP(1,0/('[1]檢查、製造商、認證種類、字號'!$B$2:$B$7123&amp;'[1]檢查、製造商、認證種類、字號'!$E$2:$E$7123=CF50&amp;CE50),'[1]檢查、製造商、認證種類、字號'!$F$2:$F$7123)=0,"",LOOKUP(1,0/('[1]檢查、製造商、認證種類、字號'!$B$2:$B$7123&amp;'[1]檢查、製造商、認證種類、字號'!$E$2:$E$7123=CF50&amp;CE50),'[1]檢查、製造商、認證種類、字號'!$F$2:$F$7123)),"")</f>
        <v>件</v>
      </c>
      <c r="CI50" s="239"/>
      <c r="CJ50" s="259" t="str">
        <f t="shared" si="2"/>
        <v/>
      </c>
      <c r="CK50" s="52" t="str">
        <f>IFERROR(IF(LOOKUP(1,0/('[1]檢查、製造商、認證種類、字號'!$B$2:$B$7123&amp;'[1]檢查、製造商、認證種類、字號'!$E$2:$E$7123=CF50&amp;CE50),'[1]檢查、製造商、認證種類、字號'!$H$2:$H$7123)=0,"",LOOKUP(1,0/('[1]檢查、製造商、認證種類、字號'!$B$2:$B$7123&amp;'[1]檢查、製造商、認證種類、字號'!$E$2:$E$7123=CF50&amp;CE50),'[1]檢查、製造商、認證種類、字號'!$H$2:$H$7123)),"")</f>
        <v/>
      </c>
      <c r="CL50" s="59" t="str">
        <f>IFERROR(IF(LOOKUP(1,0/('[1]檢查、製造商、認證種類、字號'!$B$2:$B$7123&amp;'[1]檢查、製造商、認證種類、字號'!$E$2:$E$7123=CF50&amp;CE50),'[1]檢查、製造商、認證種類、字號'!$I$2:$I$7123)=0,"",LOOKUP(1,0/('[1]檢查、製造商、認證種類、字號'!$B$2:$B$7123&amp;'[1]檢查、製造商、認證種類、字號'!$E$2:$E$7123=CF50&amp;CE50),'[1]檢查、製造商、認證種類、字號'!$I$2:$I$7123)),"")</f>
        <v/>
      </c>
      <c r="CM50" s="57"/>
      <c r="CN50" s="58"/>
    </row>
    <row r="51" spans="1:93" s="32" customFormat="1" ht="24.75">
      <c r="A51" s="497"/>
      <c r="B51" s="491"/>
      <c r="C51" s="40" t="s">
        <v>191</v>
      </c>
      <c r="D51" s="52" t="str">
        <f>IFERROR(IF(LOOKUP(1,0/('[1]檢查、製造商、認證種類、字號'!$B$2:$B$7525&amp;'[1]檢查、製造商、認證種類、字號'!$E$2:$E$7525=F51&amp;E51),'[1]檢查、製造商、認證種類、字號'!$C$2:$C$7525)=0,"",LOOKUP(1,0/('[1]檢查、製造商、認證種類、字號'!$B$2:$B$7525&amp;'[1]檢查、製造商、認證種類、字號'!$E$2:$E$7525=F51&amp;E51),'[1]檢查、製造商、認證種類、字號'!$C$2:$C$7525)),"")</f>
        <v/>
      </c>
      <c r="E51" s="60" t="str">
        <f>IFERROR(IF(IFERROR(VLOOKUP(F51&amp;LEFT($G$3,2),'[1]檢查、製造商、認證種類、字號'!$P$1:$Q$2,2,FALSE),"")="",VLOOKUP(F51,'[1]檢查、製造商、認證種類、字號'!$B$2:$E$7525,4,FALSE),VLOOKUP(F51&amp;LEFT($G$3,2),'[1]檢查、製造商、認證種類、字號'!$P$1:$Q$2,2,FALSE)),"")</f>
        <v/>
      </c>
      <c r="F51" s="138"/>
      <c r="G51" s="279"/>
      <c r="H51" s="40"/>
      <c r="I51" s="48" t="str">
        <f>IFERROR(IF(LOOKUP(1,0/('[1]檢查、製造商、認證種類、字號'!$B$2:$B$7525&amp;'[1]檢查、製造商、認證種類、字號'!$E$2:$E$7525=F51&amp;E51),'[1]檢查、製造商、認證種類、字號'!$F$2:$F$7525)=0,"",LOOKUP(1,0/('[1]檢查、製造商、認證種類、字號'!$B$2:$B$7525&amp;'[1]檢查、製造商、認證種類、字號'!$E$2:$E$7525=F51&amp;E51),'[1]檢查、製造商、認證種類、字號'!$F$2:$F$7525)),"")</f>
        <v/>
      </c>
      <c r="J51" s="52" t="str">
        <f>IFERROR(IF(LOOKUP(1,0/('[1]檢查、製造商、認證種類、字號'!$B$2:$B$7525&amp;'[1]檢查、製造商、認證種類、字號'!$E$2:$E$7525=F51&amp;E51),'[1]檢查、製造商、認證種類、字號'!$H$2:$H$7525)=0,"",LOOKUP(1,0/('[1]檢查、製造商、認證種類、字號'!$B$2:$B$7525&amp;'[1]檢查、製造商、認證種類、字號'!$E$2:$E$7525=F51&amp;E51),'[1]檢查、製造商、認證種類、字號'!$H$2:$H$7525)),"")</f>
        <v/>
      </c>
      <c r="K51" s="52" t="str">
        <f>IFERROR(IF(LOOKUP(1,0/('[1]檢查、製造商、認證種類、字號'!$B$2:$B$7525&amp;'[1]檢查、製造商、認證種類、字號'!$E$2:$E$7525=F51&amp;E51),'[1]檢查、製造商、認證種類、字號'!$I$2:$I$7525)=0,"",LOOKUP(1,0/('[1]檢查、製造商、認證種類、字號'!$B$2:$B$7525&amp;'[1]檢查、製造商、認證種類、字號'!$E$2:$E$7525=F51&amp;E51),'[1]檢查、製造商、認證種類、字號'!$I$2:$I$7525)),"")</f>
        <v/>
      </c>
      <c r="L51" s="57" t="s">
        <v>28</v>
      </c>
      <c r="M51" s="58" t="s">
        <v>28</v>
      </c>
      <c r="N51" s="500"/>
      <c r="O51" s="491"/>
      <c r="P51" s="40" t="s">
        <v>191</v>
      </c>
      <c r="Q51" s="52" t="str">
        <f>IFERROR(IF(LOOKUP(1,0/('[1]檢查、製造商、認證種類、字號'!$B$2:$B$7525&amp;'[1]檢查、製造商、認證種類、字號'!$E$2:$E$7525=S51&amp;R51),'[1]檢查、製造商、認證種類、字號'!$C$2:$C$7525)=0,"",LOOKUP(1,0/('[1]檢查、製造商、認證種類、字號'!$B$2:$B$7525&amp;'[1]檢查、製造商、認證種類、字號'!$E$2:$E$7525=S51&amp;R51),'[1]檢查、製造商、認證種類、字號'!$C$2:$C$7525)),"")</f>
        <v/>
      </c>
      <c r="R51" s="60" t="str">
        <f>IFERROR(IF(IFERROR(VLOOKUP(S51&amp;LEFT($G$3,2),'[1]檢查、製造商、認證種類、字號'!$P$1:$Q$2,2,FALSE),"")="",VLOOKUP(S51,'[1]檢查、製造商、認證種類、字號'!$B$2:$E$7525,4,FALSE),VLOOKUP(S51&amp;LEFT($G$3,2),'[1]檢查、製造商、認證種類、字號'!$P$1:$Q$2,2,FALSE)),"")</f>
        <v/>
      </c>
      <c r="S51" s="138"/>
      <c r="T51" s="279"/>
      <c r="U51" s="40"/>
      <c r="V51" s="48" t="str">
        <f>IFERROR(IF(LOOKUP(1,0/('[1]檢查、製造商、認證種類、字號'!$B$2:$B$7525&amp;'[1]檢查、製造商、認證種類、字號'!$E$2:$E$7525=S51&amp;R51),'[1]檢查、製造商、認證種類、字號'!$F$2:$F$7525)=0,"",LOOKUP(1,0/('[1]檢查、製造商、認證種類、字號'!$B$2:$B$7525&amp;'[1]檢查、製造商、認證種類、字號'!$E$2:$E$7525=S51&amp;R51),'[1]檢查、製造商、認證種類、字號'!$F$2:$F$7525)),"")</f>
        <v/>
      </c>
      <c r="W51" s="52" t="str">
        <f>IFERROR(IF(LOOKUP(1,0/('[1]檢查、製造商、認證種類、字號'!$B$2:$B$7525&amp;'[1]檢查、製造商、認證種類、字號'!$E$2:$E$7525=S51&amp;R51),'[1]檢查、製造商、認證種類、字號'!$H$2:$H$7525)=0,"",LOOKUP(1,0/('[1]檢查、製造商、認證種類、字號'!$B$2:$B$7525&amp;'[1]檢查、製造商、認證種類、字號'!$E$2:$E$7525=S51&amp;R51),'[1]檢查、製造商、認證種類、字號'!$H$2:$H$7525)),"")</f>
        <v/>
      </c>
      <c r="X51" s="59" t="str">
        <f>IFERROR(IF(LOOKUP(1,0/('[1]檢查、製造商、認證種類、字號'!$B$2:$B$7525&amp;'[1]檢查、製造商、認證種類、字號'!$E$2:$E$7525=S51&amp;R51),'[1]檢查、製造商、認證種類、字號'!$I$2:$I$7525)=0,"",LOOKUP(1,0/('[1]檢查、製造商、認證種類、字號'!$B$2:$B$7525&amp;'[1]檢查、製造商、認證種類、字號'!$E$2:$E$7525=S51&amp;R51),'[1]檢查、製造商、認證種類、字號'!$I$2:$I$7525)),"")</f>
        <v/>
      </c>
      <c r="Y51" s="57" t="s">
        <v>28</v>
      </c>
      <c r="Z51" s="58" t="s">
        <v>28</v>
      </c>
      <c r="AA51" s="497"/>
      <c r="AB51" s="491"/>
      <c r="AC51" s="40" t="s">
        <v>191</v>
      </c>
      <c r="AD51" s="52" t="str">
        <f>IFERROR(IF(LOOKUP(1,0/('[1]檢查、製造商、認證種類、字號'!$B$2:$B$7525&amp;'[1]檢查、製造商、認證種類、字號'!$E$2:$E$7525=AF51&amp;AE51),'[1]檢查、製造商、認證種類、字號'!$C$2:$C$7525)=0,"",LOOKUP(1,0/('[1]檢查、製造商、認證種類、字號'!$B$2:$B$7525&amp;'[1]檢查、製造商、認證種類、字號'!$E$2:$E$7525=AF51&amp;AE51),'[1]檢查、製造商、認證種類、字號'!$C$2:$C$7525)),"")</f>
        <v/>
      </c>
      <c r="AE51" s="60" t="str">
        <f>IFERROR(IF(IFERROR(VLOOKUP(AF51&amp;LEFT($G$3,2),'[1]檢查、製造商、認證種類、字號'!$P$1:$Q$2,2,FALSE),"")="",VLOOKUP(AF51,'[1]檢查、製造商、認證種類、字號'!$B$2:$E$7525,4,FALSE),VLOOKUP(AF51&amp;LEFT($G$3,2),'[1]檢查、製造商、認證種類、字號'!$P$1:$Q$2,2,FALSE)),"")</f>
        <v/>
      </c>
      <c r="AF51" s="280"/>
      <c r="AG51" s="281"/>
      <c r="AH51" s="40"/>
      <c r="AI51" s="48" t="str">
        <f>IFERROR(IF(LOOKUP(1,0/('[1]檢查、製造商、認證種類、字號'!$B$2:$B$7525&amp;'[1]檢查、製造商、認證種類、字號'!$E$2:$E$7525=AF51&amp;AE51),'[1]檢查、製造商、認證種類、字號'!$F$2:$F$7525)=0,"",LOOKUP(1,0/('[1]檢查、製造商、認證種類、字號'!$B$2:$B$7525&amp;'[1]檢查、製造商、認證種類、字號'!$E$2:$E$7525=AF51&amp;AE51),'[1]檢查、製造商、認證種類、字號'!$F$2:$F$7525)),"")</f>
        <v/>
      </c>
      <c r="AJ51" s="52" t="str">
        <f>IFERROR(IF(LOOKUP(1,0/('[1]檢查、製造商、認證種類、字號'!$B$2:$B$7525&amp;'[1]檢查、製造商、認證種類、字號'!$E$2:$E$7525=AF51&amp;AE51),'[1]檢查、製造商、認證種類、字號'!$H$2:$H$7525)=0,"",LOOKUP(1,0/('[1]檢查、製造商、認證種類、字號'!$B$2:$B$7525&amp;'[1]檢查、製造商、認證種類、字號'!$E$2:$E$7525=AF51&amp;AE51),'[1]檢查、製造商、認證種類、字號'!$H$2:$H$7525)),"")</f>
        <v/>
      </c>
      <c r="AK51" s="59" t="str">
        <f>IFERROR(IF(LOOKUP(1,0/('[1]檢查、製造商、認證種類、字號'!$B$2:$B$7525&amp;'[1]檢查、製造商、認證種類、字號'!$E$2:$E$7525=AF51&amp;AE51),'[1]檢查、製造商、認證種類、字號'!$I$2:$I$7525)=0,"",LOOKUP(1,0/('[1]檢查、製造商、認證種類、字號'!$B$2:$B$7525&amp;'[1]檢查、製造商、認證種類、字號'!$E$2:$E$7525=AF51&amp;AE51),'[1]檢查、製造商、認證種類、字號'!$I$2:$I$7525)),"")</f>
        <v/>
      </c>
      <c r="AL51" s="57" t="s">
        <v>28</v>
      </c>
      <c r="AM51" s="58" t="s">
        <v>28</v>
      </c>
      <c r="AN51" s="503"/>
      <c r="AO51" s="491"/>
      <c r="AP51" s="40" t="s">
        <v>191</v>
      </c>
      <c r="AQ51" s="52" t="str">
        <f>IFERROR(IF(LOOKUP(1,0/('[1]檢查、製造商、認證種類、字號'!$B$2:$B$7525&amp;'[1]檢查、製造商、認證種類、字號'!$E$2:$E$7525=AS51&amp;AR51),'[1]檢查、製造商、認證種類、字號'!$C$2:$C$7525)=0,"",LOOKUP(1,0/('[1]檢查、製造商、認證種類、字號'!$B$2:$B$7525&amp;'[1]檢查、製造商、認證種類、字號'!$E$2:$E$7525=AS51&amp;AR51),'[1]檢查、製造商、認證種類、字號'!$C$2:$C$7525)),"")</f>
        <v/>
      </c>
      <c r="AR51" s="60" t="str">
        <f>IFERROR(IF(IFERROR(VLOOKUP(AS51&amp;LEFT($G$3,2),'[1]檢查、製造商、認證種類、字號'!$Q$2:$R$242,2,FALSE),"")="",VLOOKUP(AS51,'[1]檢查、製造商、認證種類、字號'!$B$2:$E$7525,4,FALSE),VLOOKUP(AS51&amp;LEFT($G$3,2),'[1]檢查、製造商、認證種類、字號'!$Q$2:$R$242,2,FALSE)),"")</f>
        <v>公司庫存</v>
      </c>
      <c r="AS51" s="274" t="s">
        <v>216</v>
      </c>
      <c r="AT51" s="276"/>
      <c r="AU51" s="40">
        <v>1</v>
      </c>
      <c r="AV51" s="48" t="str">
        <f>IFERROR(IF(LOOKUP(1,0/('[1]檢查、製造商、認證種類、字號'!$B$2:$B$7525&amp;'[1]檢查、製造商、認證種類、字號'!$E$2:$E$7525=AS51&amp;AR51),'[1]檢查、製造商、認證種類、字號'!$F$2:$F$7525)=0,"",LOOKUP(1,0/('[1]檢查、製造商、認證種類、字號'!$B$2:$B$7525&amp;'[1]檢查、製造商、認證種類、字號'!$E$2:$E$7525=AS51&amp;AR51),'[1]檢查、製造商、認證種類、字號'!$F$2:$F$7525)),"")</f>
        <v>包</v>
      </c>
      <c r="AW51" s="52" t="str">
        <f>IFERROR(IF(LOOKUP(1,0/('[1]檢查、製造商、認證種類、字號'!$B$2:$B$7525&amp;'[1]檢查、製造商、認證種類、字號'!$E$2:$E$7525=AS51&amp;AR51),'[1]檢查、製造商、認證種類、字號'!$H$2:$H$7525)=0,"",LOOKUP(1,0/('[1]檢查、製造商、認證種類、字號'!$B$2:$B$7525&amp;'[1]檢查、製造商、認證種類、字號'!$E$2:$E$7525=AS51&amp;AR51),'[1]檢查、製造商、認證種類、字號'!$H$2:$H$7525)),"")</f>
        <v/>
      </c>
      <c r="AX51" s="59" t="str">
        <f>IFERROR(IF(LOOKUP(1,0/('[1]檢查、製造商、認證種類、字號'!$B$2:$B$7525&amp;'[1]檢查、製造商、認證種類、字號'!$E$2:$E$7525=AS51&amp;AR51),'[1]檢查、製造商、認證種類、字號'!$I$2:$I$7525)=0,"",LOOKUP(1,0/('[1]檢查、製造商、認證種類、字號'!$B$2:$B$7525&amp;'[1]檢查、製造商、認證種類、字號'!$E$2:$E$7525=AS51&amp;AR51),'[1]檢查、製造商、認證種類、字號'!$I$2:$I$7525)),"")</f>
        <v/>
      </c>
      <c r="AY51" s="57" t="s">
        <v>28</v>
      </c>
      <c r="AZ51" s="58" t="s">
        <v>28</v>
      </c>
      <c r="BA51" s="500"/>
      <c r="BB51" s="491"/>
      <c r="BC51" s="40" t="s">
        <v>191</v>
      </c>
      <c r="BD51" s="52" t="str">
        <f>IFERROR(IF(LOOKUP(1,0/('[1]檢查、製造商、認證種類、字號'!$B$2:$B$7525&amp;'[1]檢查、製造商、認證種類、字號'!$E$2:$E$7525=BF51&amp;BE51),'[1]檢查、製造商、認證種類、字號'!$C$2:$C$7525)=0,"",LOOKUP(1,0/('[1]檢查、製造商、認證種類、字號'!$B$2:$B$7525&amp;'[1]檢查、製造商、認證種類、字號'!$E$2:$E$7525=BF51&amp;BE51),'[1]檢查、製造商、認證種類、字號'!$C$2:$C$7525)),"")</f>
        <v/>
      </c>
      <c r="BE51" s="60" t="str">
        <f>IFERROR(IF(IFERROR(VLOOKUP(BF51&amp;LEFT($G$3,2),'[1]檢查、製造商、認證種類、字號'!$Q$2:$R$242,2,FALSE),"")="",VLOOKUP(BF51,'[1]檢查、製造商、認證種類、字號'!$B$2:$E$7525,4,FALSE),VLOOKUP(BF51&amp;LEFT($G$3,2),'[1]檢查、製造商、認證種類、字號'!$Q$2:$R$242,2,FALSE)),"")</f>
        <v>現購王哥</v>
      </c>
      <c r="BF51" s="282" t="s">
        <v>217</v>
      </c>
      <c r="BG51" s="55"/>
      <c r="BH51" s="56" t="s">
        <v>218</v>
      </c>
      <c r="BI51" s="48" t="s">
        <v>219</v>
      </c>
      <c r="BJ51" s="52" t="str">
        <f>IFERROR(IF(LOOKUP(1,0/('[1]檢查、製造商、認證種類、字號'!$B$2:$B$7525&amp;'[1]檢查、製造商、認證種類、字號'!$E$2:$E$7525=BF51&amp;BE51),'[1]檢查、製造商、認證種類、字號'!$H$2:$H$7525)=0,"",LOOKUP(1,0/('[1]檢查、製造商、認證種類、字號'!$B$2:$B$7525&amp;'[1]檢查、製造商、認證種類、字號'!$E$2:$E$7525=BF51&amp;BE51),'[1]檢查、製造商、認證種類、字號'!$H$2:$H$7525)),"")</f>
        <v/>
      </c>
      <c r="BK51" s="59" t="str">
        <f>IFERROR(IF(LOOKUP(1,0/('[1]檢查、製造商、認證種類、字號'!$B$2:$B$7525&amp;'[1]檢查、製造商、認證種類、字號'!$E$2:$E$7525=BF51&amp;BE51),'[1]檢查、製造商、認證種類、字號'!$I$2:$I$7525)=0,"",LOOKUP(1,0/('[1]檢查、製造商、認證種類、字號'!$B$2:$B$7525&amp;'[1]檢查、製造商、認證種類、字號'!$E$2:$E$7525=BF51&amp;BE51),'[1]檢查、製造商、認證種類、字號'!$I$2:$I$7525)),"")</f>
        <v/>
      </c>
      <c r="BL51" s="57" t="s">
        <v>28</v>
      </c>
      <c r="BM51" s="58"/>
      <c r="BN51" s="493"/>
      <c r="BO51" s="491"/>
      <c r="BP51" s="40" t="s">
        <v>191</v>
      </c>
      <c r="BQ51" s="52" t="str">
        <f>IFERROR(IF(LOOKUP(1,0/('[1]檢查、製造商、認證種類、字號'!$B$2:$B$7525&amp;'[1]檢查、製造商、認證種類、字號'!$E$2:$E$7525=BS51&amp;BR51),'[1]檢查、製造商、認證種類、字號'!$C$2:$C$7525)=0,"",LOOKUP(1,0/('[1]檢查、製造商、認證種類、字號'!$B$2:$B$7525&amp;'[1]檢查、製造商、認證種類、字號'!$E$2:$E$7525=BS51&amp;BR51),'[1]檢查、製造商、認證種類、字號'!$C$2:$C$7525)),"")</f>
        <v/>
      </c>
      <c r="BR51" s="60" t="str">
        <f>IFERROR(IF(IFERROR(VLOOKUP(BS51&amp;LEFT($G$3,2),'[1]檢查、製造商、認證種類、字號'!$P$1:$Q$2,2,FALSE),"")="",VLOOKUP(BS51,'[1]檢查、製造商、認證種類、字號'!$B$2:$E$7525,4,FALSE),VLOOKUP(BS51&amp;LEFT($G$3,2),'[1]檢查、製造商、認證種類、字號'!$P$1:$Q$2,2,FALSE)),"")</f>
        <v/>
      </c>
      <c r="BS51" s="140"/>
      <c r="BT51" s="40"/>
      <c r="BU51" s="40"/>
      <c r="BV51" s="48" t="str">
        <f>IFERROR(IF(LOOKUP(1,0/('[1]檢查、製造商、認證種類、字號'!$B$2:$B$7525&amp;'[1]檢查、製造商、認證種類、字號'!$E$2:$E$7525=BS51&amp;BR51),'[1]檢查、製造商、認證種類、字號'!$F$2:$F$7525)=0,"",LOOKUP(1,0/('[1]檢查、製造商、認證種類、字號'!$B$2:$B$7525&amp;'[1]檢查、製造商、認證種類、字號'!$E$2:$E$7525=BS51&amp;BR51),'[1]檢查、製造商、認證種類、字號'!$F$2:$F$7525)),"")</f>
        <v/>
      </c>
      <c r="BW51" s="61"/>
      <c r="BX51" s="40" t="str">
        <f t="shared" si="45"/>
        <v/>
      </c>
      <c r="BY51" s="52" t="str">
        <f>IFERROR(IF(LOOKUP(1,0/('[1]檢查、製造商、認證種類、字號'!$B$2:$B$7525&amp;'[1]檢查、製造商、認證種類、字號'!$E$2:$E$7525=BS51&amp;BR51),'[1]檢查、製造商、認證種類、字號'!$H$2:$H$7525)=0,"",LOOKUP(1,0/('[1]檢查、製造商、認證種類、字號'!$B$2:$B$7525&amp;'[1]檢查、製造商、認證種類、字號'!$E$2:$E$7525=BS51&amp;BR51),'[1]檢查、製造商、認證種類、字號'!$H$2:$H$7525)),"")</f>
        <v/>
      </c>
      <c r="BZ51" s="59" t="str">
        <f>IFERROR(IF(LOOKUP(1,0/('[1]檢查、製造商、認證種類、字號'!$B$2:$B$7525&amp;'[1]檢查、製造商、認證種類、字號'!$E$2:$E$7525=BS51&amp;BR51),'[1]檢查、製造商、認證種類、字號'!$I$2:$I$7525)=0,"",LOOKUP(1,0/('[1]檢查、製造商、認證種類、字號'!$B$2:$B$7525&amp;'[1]檢查、製造商、認證種類、字號'!$E$2:$E$7525=BS51&amp;BR51),'[1]檢查、製造商、認證種類、字號'!$I$2:$I$7525)),"")</f>
        <v/>
      </c>
      <c r="CA51" s="57" t="s">
        <v>28</v>
      </c>
      <c r="CB51" s="58" t="s">
        <v>28</v>
      </c>
      <c r="CC51" s="269" t="s">
        <v>30</v>
      </c>
      <c r="CD51" s="269" t="str">
        <f>IFERROR(IF(LOOKUP(1,0/('[1]檢查、製造商、認證種類、字號'!$B$2:$B$7123&amp;'[1]檢查、製造商、認證種類、字號'!$E$2:$E$7123=CF51&amp;CE51),'[1]檢查、製造商、認證種類、字號'!$C$2:$C$7123)=0,"",LOOKUP(1,0/('[1]檢查、製造商、認證種類、字號'!$B$2:$B$7123&amp;'[1]檢查、製造商、認證種類、字號'!$E$2:$E$7123=CF51&amp;CE51),'[1]檢查、製造商、認證種類、字號'!$C$2:$C$7123)),"")</f>
        <v>泰益麵粉廠</v>
      </c>
      <c r="CE51" s="269" t="str">
        <f>IFERROR(IF(IFERROR(VLOOKUP(CF51&amp;LEFT($G$3,2),'[1]檢查、製造商、認證種類、字號'!$Q$2:$R$87,2,FALSE),"")="",VLOOKUP(CF51,'[1]檢查、製造商、認證種類、字號'!$B$2:$G$7123,4,FALSE),VLOOKUP(CF51&amp;LEFT($G$3,2),'[1]檢查、製造商、認證種類、字號'!$Q$2:$R$198,2,FALSE)),"")</f>
        <v>日陞</v>
      </c>
      <c r="CF51" s="152" t="s">
        <v>220</v>
      </c>
      <c r="CG51" s="152"/>
      <c r="CH51" s="193" t="str">
        <f>IFERROR(IF(LOOKUP(1,0/('[1]檢查、製造商、認證種類、字號'!$B$2:$B$7123&amp;'[1]檢查、製造商、認證種類、字號'!$E$2:$E$7123=CF51&amp;CE51),'[1]檢查、製造商、認證種類、字號'!$F$2:$F$7123)=0,"",LOOKUP(1,0/('[1]檢查、製造商、認證種類、字號'!$B$2:$B$7123&amp;'[1]檢查、製造商、認證種類、字號'!$E$2:$E$7123=CF51&amp;CE51),'[1]檢查、製造商、認證種類、字號'!$F$2:$F$7123)),"")</f>
        <v>件</v>
      </c>
      <c r="CI51" s="239"/>
      <c r="CJ51" s="259" t="str">
        <f t="shared" si="2"/>
        <v/>
      </c>
      <c r="CK51" s="52" t="str">
        <f>IFERROR(IF(LOOKUP(1,0/('[1]檢查、製造商、認證種類、字號'!$B$2:$B$7123&amp;'[1]檢查、製造商、認證種類、字號'!$E$2:$E$7123=CF51&amp;CE51),'[1]檢查、製造商、認證種類、字號'!$H$2:$H$7123)=0,"",LOOKUP(1,0/('[1]檢查、製造商、認證種類、字號'!$B$2:$B$7123&amp;'[1]檢查、製造商、認證種類、字號'!$E$2:$E$7123=CF51&amp;CE51),'[1]檢查、製造商、認證種類、字號'!$H$2:$H$7123)),"")</f>
        <v/>
      </c>
      <c r="CL51" s="59" t="str">
        <f>IFERROR(IF(LOOKUP(1,0/('[1]檢查、製造商、認證種類、字號'!$B$2:$B$7123&amp;'[1]檢查、製造商、認證種類、字號'!$E$2:$E$7123=CF51&amp;CE51),'[1]檢查、製造商、認證種類、字號'!$I$2:$I$7123)=0,"",LOOKUP(1,0/('[1]檢查、製造商、認證種類、字號'!$B$2:$B$7123&amp;'[1]檢查、製造商、認證種類、字號'!$E$2:$E$7123=CF51&amp;CE51),'[1]檢查、製造商、認證種類、字號'!$I$2:$I$7123)),"")</f>
        <v/>
      </c>
      <c r="CM51" s="57"/>
      <c r="CN51" s="58"/>
    </row>
    <row r="52" spans="1:93" s="32" customFormat="1" ht="24.75">
      <c r="A52" s="497"/>
      <c r="B52" s="491"/>
      <c r="C52" s="40" t="s">
        <v>191</v>
      </c>
      <c r="D52" s="52" t="str">
        <f>IFERROR(IF(LOOKUP(1,0/('[1]檢查、製造商、認證種類、字號'!$B$2:$B$7525&amp;'[1]檢查、製造商、認證種類、字號'!$E$2:$E$7525=F52&amp;E52),'[1]檢查、製造商、認證種類、字號'!$C$2:$C$7525)=0,"",LOOKUP(1,0/('[1]檢查、製造商、認證種類、字號'!$B$2:$B$7525&amp;'[1]檢查、製造商、認證種類、字號'!$E$2:$E$7525=F52&amp;E52),'[1]檢查、製造商、認證種類、字號'!$C$2:$C$7525)),"")</f>
        <v/>
      </c>
      <c r="E52" s="60" t="str">
        <f>IFERROR(IF(IFERROR(VLOOKUP(F52&amp;LEFT($G$3,2),'[1]檢查、製造商、認證種類、字號'!$P$1:$Q$2,2,FALSE),"")="",VLOOKUP(F52,'[1]檢查、製造商、認證種類、字號'!$B$2:$E$7525,4,FALSE),VLOOKUP(F52&amp;LEFT($G$3,2),'[1]檢查、製造商、認證種類、字號'!$P$1:$Q$2,2,FALSE)),"")</f>
        <v/>
      </c>
      <c r="F52" s="138"/>
      <c r="G52" s="144"/>
      <c r="H52" s="40"/>
      <c r="I52" s="48" t="str">
        <f>IFERROR(IF(LOOKUP(1,0/('[1]檢查、製造商、認證種類、字號'!$B$2:$B$7525&amp;'[1]檢查、製造商、認證種類、字號'!$E$2:$E$7525=F52&amp;E52),'[1]檢查、製造商、認證種類、字號'!$F$2:$F$7525)=0,"",LOOKUP(1,0/('[1]檢查、製造商、認證種類、字號'!$B$2:$B$7525&amp;'[1]檢查、製造商、認證種類、字號'!$E$2:$E$7525=F52&amp;E52),'[1]檢查、製造商、認證種類、字號'!$F$2:$F$7525)),"")</f>
        <v/>
      </c>
      <c r="J52" s="52" t="str">
        <f>IFERROR(IF(LOOKUP(1,0/('[1]檢查、製造商、認證種類、字號'!$B$2:$B$7525&amp;'[1]檢查、製造商、認證種類、字號'!$E$2:$E$7525=F52&amp;E52),'[1]檢查、製造商、認證種類、字號'!$H$2:$H$7525)=0,"",LOOKUP(1,0/('[1]檢查、製造商、認證種類、字號'!$B$2:$B$7525&amp;'[1]檢查、製造商、認證種類、字號'!$E$2:$E$7525=F52&amp;E52),'[1]檢查、製造商、認證種類、字號'!$H$2:$H$7525)),"")</f>
        <v/>
      </c>
      <c r="K52" s="52" t="str">
        <f>IFERROR(IF(LOOKUP(1,0/('[1]檢查、製造商、認證種類、字號'!$B$2:$B$7525&amp;'[1]檢查、製造商、認證種類、字號'!$E$2:$E$7525=F52&amp;E52),'[1]檢查、製造商、認證種類、字號'!$I$2:$I$7525)=0,"",LOOKUP(1,0/('[1]檢查、製造商、認證種類、字號'!$B$2:$B$7525&amp;'[1]檢查、製造商、認證種類、字號'!$E$2:$E$7525=F52&amp;E52),'[1]檢查、製造商、認證種類、字號'!$I$2:$I$7525)),"")</f>
        <v/>
      </c>
      <c r="L52" s="57" t="s">
        <v>28</v>
      </c>
      <c r="M52" s="58" t="s">
        <v>28</v>
      </c>
      <c r="N52" s="500"/>
      <c r="O52" s="491"/>
      <c r="P52" s="40" t="s">
        <v>191</v>
      </c>
      <c r="Q52" s="52" t="str">
        <f>IFERROR(IF(LOOKUP(1,0/('[1]檢查、製造商、認證種類、字號'!$B$2:$B$7525&amp;'[1]檢查、製造商、認證種類、字號'!$E$2:$E$7525=S52&amp;R52),'[1]檢查、製造商、認證種類、字號'!$C$2:$C$7525)=0,"",LOOKUP(1,0/('[1]檢查、製造商、認證種類、字號'!$B$2:$B$7525&amp;'[1]檢查、製造商、認證種類、字號'!$E$2:$E$7525=S52&amp;R52),'[1]檢查、製造商、認證種類、字號'!$C$2:$C$7525)),"")</f>
        <v/>
      </c>
      <c r="R52" s="60" t="str">
        <f>IFERROR(IF(IFERROR(VLOOKUP(S52&amp;LEFT($G$3,2),'[1]檢查、製造商、認證種類、字號'!$P$1:$Q$2,2,FALSE),"")="",VLOOKUP(S52,'[1]檢查、製造商、認證種類、字號'!$B$2:$E$7525,4,FALSE),VLOOKUP(S52&amp;LEFT($G$3,2),'[1]檢查、製造商、認證種類、字號'!$P$1:$Q$2,2,FALSE)),"")</f>
        <v/>
      </c>
      <c r="S52" s="138"/>
      <c r="T52" s="144"/>
      <c r="U52" s="40"/>
      <c r="V52" s="48" t="str">
        <f>IFERROR(IF(LOOKUP(1,0/('[1]檢查、製造商、認證種類、字號'!$B$2:$B$7525&amp;'[1]檢查、製造商、認證種類、字號'!$E$2:$E$7525=S52&amp;R52),'[1]檢查、製造商、認證種類、字號'!$F$2:$F$7525)=0,"",LOOKUP(1,0/('[1]檢查、製造商、認證種類、字號'!$B$2:$B$7525&amp;'[1]檢查、製造商、認證種類、字號'!$E$2:$E$7525=S52&amp;R52),'[1]檢查、製造商、認證種類、字號'!$F$2:$F$7525)),"")</f>
        <v/>
      </c>
      <c r="W52" s="52" t="str">
        <f>IFERROR(IF(LOOKUP(1,0/('[1]檢查、製造商、認證種類、字號'!$B$2:$B$7525&amp;'[1]檢查、製造商、認證種類、字號'!$E$2:$E$7525=S52&amp;R52),'[1]檢查、製造商、認證種類、字號'!$H$2:$H$7525)=0,"",LOOKUP(1,0/('[1]檢查、製造商、認證種類、字號'!$B$2:$B$7525&amp;'[1]檢查、製造商、認證種類、字號'!$E$2:$E$7525=S52&amp;R52),'[1]檢查、製造商、認證種類、字號'!$H$2:$H$7525)),"")</f>
        <v/>
      </c>
      <c r="X52" s="59" t="str">
        <f>IFERROR(IF(LOOKUP(1,0/('[1]檢查、製造商、認證種類、字號'!$B$2:$B$7525&amp;'[1]檢查、製造商、認證種類、字號'!$E$2:$E$7525=S52&amp;R52),'[1]檢查、製造商、認證種類、字號'!$I$2:$I$7525)=0,"",LOOKUP(1,0/('[1]檢查、製造商、認證種類、字號'!$B$2:$B$7525&amp;'[1]檢查、製造商、認證種類、字號'!$E$2:$E$7525=S52&amp;R52),'[1]檢查、製造商、認證種類、字號'!$I$2:$I$7525)),"")</f>
        <v/>
      </c>
      <c r="Y52" s="57" t="s">
        <v>28</v>
      </c>
      <c r="Z52" s="58" t="s">
        <v>28</v>
      </c>
      <c r="AA52" s="497"/>
      <c r="AB52" s="491"/>
      <c r="AC52" s="40" t="s">
        <v>191</v>
      </c>
      <c r="AD52" s="52" t="str">
        <f>IFERROR(IF(LOOKUP(1,0/('[1]檢查、製造商、認證種類、字號'!$B$2:$B$7525&amp;'[1]檢查、製造商、認證種類、字號'!$E$2:$E$7525=AF52&amp;AE52),'[1]檢查、製造商、認證種類、字號'!$C$2:$C$7525)=0,"",LOOKUP(1,0/('[1]檢查、製造商、認證種類、字號'!$B$2:$B$7525&amp;'[1]檢查、製造商、認證種類、字號'!$E$2:$E$7525=AF52&amp;AE52),'[1]檢查、製造商、認證種類、字號'!$C$2:$C$7525)),"")</f>
        <v/>
      </c>
      <c r="AE52" s="60" t="str">
        <f>IFERROR(IF(IFERROR(VLOOKUP(AF52&amp;LEFT($G$3,2),'[1]檢查、製造商、認證種類、字號'!$Q$2:$R$242,2,FALSE),"")="",VLOOKUP(AF52,'[1]檢查、製造商、認證種類、字號'!$B$2:$E$7525,4,FALSE),VLOOKUP(AF52&amp;LEFT($G$3,2),'[1]檢查、製造商、認證種類、字號'!$Q$2:$R$242,2,FALSE)),"")</f>
        <v>宇衫</v>
      </c>
      <c r="AF52" s="140" t="s">
        <v>221</v>
      </c>
      <c r="AG52" s="40"/>
      <c r="AH52" s="40">
        <v>1</v>
      </c>
      <c r="AI52" s="48" t="str">
        <f>IFERROR(IF(LOOKUP(1,0/('[1]檢查、製造商、認證種類、字號'!$B$2:$B$7525&amp;'[1]檢查、製造商、認證種類、字號'!$E$2:$E$7525=AF52&amp;AE52),'[1]檢查、製造商、認證種類、字號'!$F$2:$F$7525)=0,"",LOOKUP(1,0/('[1]檢查、製造商、認證種類、字號'!$B$2:$B$7525&amp;'[1]檢查、製造商、認證種類、字號'!$E$2:$E$7525=AF52&amp;AE52),'[1]檢查、製造商、認證種類、字號'!$F$2:$F$7525)),"")</f>
        <v>包</v>
      </c>
      <c r="AJ52" s="52" t="str">
        <f>IFERROR(IF(LOOKUP(1,0/('[1]檢查、製造商、認證種類、字號'!$B$2:$B$7525&amp;'[1]檢查、製造商、認證種類、字號'!$E$2:$E$7525=AF52&amp;AE52),'[1]檢查、製造商、認證種類、字號'!$H$2:$H$7525)=0,"",LOOKUP(1,0/('[1]檢查、製造商、認證種類、字號'!$B$2:$B$7525&amp;'[1]檢查、製造商、認證種類、字號'!$E$2:$E$7525=AF52&amp;AE52),'[1]檢查、製造商、認證種類、字號'!$H$2:$H$7525)),"")</f>
        <v/>
      </c>
      <c r="AK52" s="59" t="str">
        <f>IFERROR(IF(LOOKUP(1,0/('[1]檢查、製造商、認證種類、字號'!$B$2:$B$7525&amp;'[1]檢查、製造商、認證種類、字號'!$E$2:$E$7525=AF52&amp;AE52),'[1]檢查、製造商、認證種類、字號'!$I$2:$I$7525)=0,"",LOOKUP(1,0/('[1]檢查、製造商、認證種類、字號'!$B$2:$B$7525&amp;'[1]檢查、製造商、認證種類、字號'!$E$2:$E$7525=AF52&amp;AE52),'[1]檢查、製造商、認證種類、字號'!$I$2:$I$7525)),"")</f>
        <v/>
      </c>
      <c r="AL52" s="57" t="s">
        <v>28</v>
      </c>
      <c r="AM52" s="58" t="s">
        <v>28</v>
      </c>
      <c r="AN52" s="503"/>
      <c r="AO52" s="491"/>
      <c r="AP52" s="40" t="s">
        <v>191</v>
      </c>
      <c r="AQ52" s="52" t="str">
        <f>IFERROR(IF(LOOKUP(1,0/('[1]檢查、製造商、認證種類、字號'!$B$2:$B$7525&amp;'[1]檢查、製造商、認證種類、字號'!$E$2:$E$7525=AS52&amp;AR52),'[1]檢查、製造商、認證種類、字號'!$C$2:$C$7525)=0,"",LOOKUP(1,0/('[1]檢查、製造商、認證種類、字號'!$B$2:$B$7525&amp;'[1]檢查、製造商、認證種類、字號'!$E$2:$E$7525=AS52&amp;AR52),'[1]檢查、製造商、認證種類、字號'!$C$2:$C$7525)),"")</f>
        <v/>
      </c>
      <c r="AR52" s="60" t="str">
        <f>IFERROR(IF(IFERROR(VLOOKUP(AS52&amp;LEFT($G$3,2),'[1]檢查、製造商、認證種類、字號'!$P$1:$Q$2,2,FALSE),"")="",VLOOKUP(AS52,'[1]檢查、製造商、認證種類、字號'!$B$2:$E$7525,4,FALSE),VLOOKUP(AS52&amp;LEFT($G$3,2),'[1]檢查、製造商、認證種類、字號'!$P$1:$Q$2,2,FALSE)),"")</f>
        <v/>
      </c>
      <c r="AS52" s="283"/>
      <c r="AT52" s="195"/>
      <c r="AU52" s="40"/>
      <c r="AV52" s="48" t="str">
        <f>IFERROR(IF(LOOKUP(1,0/('[1]檢查、製造商、認證種類、字號'!$B$2:$B$7525&amp;'[1]檢查、製造商、認證種類、字號'!$E$2:$E$7525=AS52&amp;AR52),'[1]檢查、製造商、認證種類、字號'!$F$2:$F$7525)=0,"",LOOKUP(1,0/('[1]檢查、製造商、認證種類、字號'!$B$2:$B$7525&amp;'[1]檢查、製造商、認證種類、字號'!$E$2:$E$7525=AS52&amp;AR52),'[1]檢查、製造商、認證種類、字號'!$F$2:$F$7525)),"")</f>
        <v/>
      </c>
      <c r="AW52" s="52" t="str">
        <f>IFERROR(IF(LOOKUP(1,0/('[1]檢查、製造商、認證種類、字號'!$B$2:$B$7525&amp;'[1]檢查、製造商、認證種類、字號'!$E$2:$E$7525=AS52&amp;AR52),'[1]檢查、製造商、認證種類、字號'!$H$2:$H$7525)=0,"",LOOKUP(1,0/('[1]檢查、製造商、認證種類、字號'!$B$2:$B$7525&amp;'[1]檢查、製造商、認證種類、字號'!$E$2:$E$7525=AS52&amp;AR52),'[1]檢查、製造商、認證種類、字號'!$H$2:$H$7525)),"")</f>
        <v/>
      </c>
      <c r="AX52" s="59" t="str">
        <f>IFERROR(IF(LOOKUP(1,0/('[1]檢查、製造商、認證種類、字號'!$B$2:$B$7525&amp;'[1]檢查、製造商、認證種類、字號'!$E$2:$E$7525=AS52&amp;AR52),'[1]檢查、製造商、認證種類、字號'!$I$2:$I$7525)=0,"",LOOKUP(1,0/('[1]檢查、製造商、認證種類、字號'!$B$2:$B$7525&amp;'[1]檢查、製造商、認證種類、字號'!$E$2:$E$7525=AS52&amp;AR52),'[1]檢查、製造商、認證種類、字號'!$I$2:$I$7525)),"")</f>
        <v/>
      </c>
      <c r="AY52" s="57" t="s">
        <v>28</v>
      </c>
      <c r="AZ52" s="58" t="s">
        <v>28</v>
      </c>
      <c r="BA52" s="500"/>
      <c r="BB52" s="491"/>
      <c r="BC52" s="40" t="s">
        <v>191</v>
      </c>
      <c r="BD52" s="52" t="str">
        <f>IFERROR(IF(LOOKUP(1,0/('[1]檢查、製造商、認證種類、字號'!$B$2:$B$7525&amp;'[1]檢查、製造商、認證種類、字號'!$E$2:$E$7525=BF52&amp;BE52),'[1]檢查、製造商、認證種類、字號'!$C$2:$C$7525)=0,"",LOOKUP(1,0/('[1]檢查、製造商、認證種類、字號'!$B$2:$B$7525&amp;'[1]檢查、製造商、認證種類、字號'!$E$2:$E$7525=BF52&amp;BE52),'[1]檢查、製造商、認證種類、字號'!$C$2:$C$7525)),"")</f>
        <v>十全特好食品股份有限公司</v>
      </c>
      <c r="BE52" s="60" t="str">
        <f>IFERROR(IF(IFERROR(VLOOKUP(BF52&amp;LEFT($G$3,2),'[1]檢查、製造商、認證種類、字號'!$Q$2:$R$242,2,FALSE),"")="",VLOOKUP(BF52,'[1]檢查、製造商、認證種類、字號'!$B$2:$E$7525,4,FALSE),VLOOKUP(BF52&amp;LEFT($G$3,2),'[1]檢查、製造商、認證種類、字號'!$Q$2:$R$242,2,FALSE)),"")</f>
        <v>羿淳</v>
      </c>
      <c r="BF52" s="150" t="s">
        <v>222</v>
      </c>
      <c r="BG52" s="55"/>
      <c r="BH52" s="56" t="s">
        <v>223</v>
      </c>
      <c r="BI52" s="48" t="str">
        <f>IFERROR(IF(LOOKUP(1,0/('[1]檢查、製造商、認證種類、字號'!$B$2:$B$7525&amp;'[1]檢查、製造商、認證種類、字號'!$E$2:$E$7525=BF52&amp;BE52),'[1]檢查、製造商、認證種類、字號'!$F$2:$F$7525)=0,"",LOOKUP(1,0/('[1]檢查、製造商、認證種類、字號'!$B$2:$B$7525&amp;'[1]檢查、製造商、認證種類、字號'!$E$2:$E$7525=BF52&amp;BE52),'[1]檢查、製造商、認證種類、字號'!$F$2:$F$7525)),"")</f>
        <v>箱</v>
      </c>
      <c r="BJ52" s="52" t="str">
        <f>IFERROR(IF(LOOKUP(1,0/('[1]檢查、製造商、認證種類、字號'!$B$2:$B$7525&amp;'[1]檢查、製造商、認證種類、字號'!$E$2:$E$7525=BF52&amp;BE52),'[1]檢查、製造商、認證種類、字號'!$H$2:$H$7525)=0,"",LOOKUP(1,0/('[1]檢查、製造商、認證種類、字號'!$B$2:$B$7525&amp;'[1]檢查、製造商、認證種類、字號'!$E$2:$E$7525=BF52&amp;BE52),'[1]檢查、製造商、認證種類、字號'!$H$2:$H$7525)),"")</f>
        <v/>
      </c>
      <c r="BK52" s="59" t="str">
        <f>IFERROR(IF(LOOKUP(1,0/('[1]檢查、製造商、認證種類、字號'!$B$2:$B$7525&amp;'[1]檢查、製造商、認證種類、字號'!$E$2:$E$7525=BF52&amp;BE52),'[1]檢查、製造商、認證種類、字號'!$I$2:$I$7525)=0,"",LOOKUP(1,0/('[1]檢查、製造商、認證種類、字號'!$B$2:$B$7525&amp;'[1]檢查、製造商、認證種類、字號'!$E$2:$E$7525=BF52&amp;BE52),'[1]檢查、製造商、認證種類、字號'!$I$2:$I$7525)),"")</f>
        <v/>
      </c>
      <c r="BL52" s="57" t="s">
        <v>28</v>
      </c>
      <c r="BM52" s="58" t="s">
        <v>28</v>
      </c>
      <c r="BN52" s="493"/>
      <c r="BO52" s="491"/>
      <c r="BP52" s="40" t="s">
        <v>191</v>
      </c>
      <c r="BQ52" s="52" t="str">
        <f>IFERROR(IF(LOOKUP(1,0/('[1]檢查、製造商、認證種類、字號'!$B$2:$B$7525&amp;'[1]檢查、製造商、認證種類、字號'!$E$2:$E$7525=BS52&amp;BR52),'[1]檢查、製造商、認證種類、字號'!$C$2:$C$7525)=0,"",LOOKUP(1,0/('[1]檢查、製造商、認證種類、字號'!$B$2:$B$7525&amp;'[1]檢查、製造商、認證種類、字號'!$E$2:$E$7525=BS52&amp;BR52),'[1]檢查、製造商、認證種類、字號'!$C$2:$C$7525)),"")</f>
        <v/>
      </c>
      <c r="BR52" s="60" t="str">
        <f>IFERROR(IF(IFERROR(VLOOKUP(BS52&amp;LEFT($G$3,2),'[1]檢查、製造商、認證種類、字號'!$P$1:$Q$2,2,FALSE),"")="",VLOOKUP(BS52,'[1]檢查、製造商、認證種類、字號'!$B$2:$E$7525,4,FALSE),VLOOKUP(BS52&amp;LEFT($G$3,2),'[1]檢查、製造商、認證種類、字號'!$P$1:$Q$2,2,FALSE)),"")</f>
        <v/>
      </c>
      <c r="BS52" s="140"/>
      <c r="BT52" s="40"/>
      <c r="BU52" s="40"/>
      <c r="BV52" s="48" t="str">
        <f>IFERROR(IF(LOOKUP(1,0/('[1]檢查、製造商、認證種類、字號'!$B$2:$B$7525&amp;'[1]檢查、製造商、認證種類、字號'!$E$2:$E$7525=BS52&amp;BR52),'[1]檢查、製造商、認證種類、字號'!$F$2:$F$7525)=0,"",LOOKUP(1,0/('[1]檢查、製造商、認證種類、字號'!$B$2:$B$7525&amp;'[1]檢查、製造商、認證種類、字號'!$E$2:$E$7525=BS52&amp;BR52),'[1]檢查、製造商、認證種類、字號'!$F$2:$F$7525)),"")</f>
        <v/>
      </c>
      <c r="BW52" s="61"/>
      <c r="BX52" s="40" t="str">
        <f t="shared" si="45"/>
        <v/>
      </c>
      <c r="BY52" s="52" t="str">
        <f>IFERROR(IF(LOOKUP(1,0/('[1]檢查、製造商、認證種類、字號'!$B$2:$B$7525&amp;'[1]檢查、製造商、認證種類、字號'!$E$2:$E$7525=BS52&amp;BR52),'[1]檢查、製造商、認證種類、字號'!$H$2:$H$7525)=0,"",LOOKUP(1,0/('[1]檢查、製造商、認證種類、字號'!$B$2:$B$7525&amp;'[1]檢查、製造商、認證種類、字號'!$E$2:$E$7525=BS52&amp;BR52),'[1]檢查、製造商、認證種類、字號'!$H$2:$H$7525)),"")</f>
        <v/>
      </c>
      <c r="BZ52" s="59" t="str">
        <f>IFERROR(IF(LOOKUP(1,0/('[1]檢查、製造商、認證種類、字號'!$B$2:$B$7525&amp;'[1]檢查、製造商、認證種類、字號'!$E$2:$E$7525=BS52&amp;BR52),'[1]檢查、製造商、認證種類、字號'!$I$2:$I$7525)=0,"",LOOKUP(1,0/('[1]檢查、製造商、認證種類、字號'!$B$2:$B$7525&amp;'[1]檢查、製造商、認證種類、字號'!$E$2:$E$7525=BS52&amp;BR52),'[1]檢查、製造商、認證種類、字號'!$I$2:$I$7525)),"")</f>
        <v/>
      </c>
      <c r="CA52" s="57" t="s">
        <v>28</v>
      </c>
      <c r="CB52" s="58" t="s">
        <v>28</v>
      </c>
      <c r="CC52" s="64" t="s">
        <v>30</v>
      </c>
      <c r="CD52" s="64" t="str">
        <f>IFERROR(IF(LOOKUP(1,0/('[1]檢查、製造商、認證種類、字號'!$B$2:$B$7123&amp;'[1]檢查、製造商、認證種類、字號'!$E$2:$E$7123=CF52&amp;CE52),'[1]檢查、製造商、認證種類、字號'!$C$2:$C$7123)=0,"",LOOKUP(1,0/('[1]檢查、製造商、認證種類、字號'!$B$2:$B$7123&amp;'[1]檢查、製造商、認證種類、字號'!$E$2:$E$7123=CF52&amp;CE52),'[1]檢查、製造商、認證種類、字號'!$C$2:$C$7123)),"")</f>
        <v/>
      </c>
      <c r="CE52" s="64" t="str">
        <f>IFERROR(IF(IFERROR(VLOOKUP(CF52&amp;LEFT($G$3,2),'[1]檢查、製造商、認證種類、字號'!$Q$2:$R$87,2,FALSE),"")="",VLOOKUP(CF52,'[1]檢查、製造商、認證種類、字號'!$B$2:$G$7123,4,FALSE),VLOOKUP(CF52&amp;LEFT($G$3,2),'[1]檢查、製造商、認證種類、字號'!$Q$2:$R$198,2,FALSE)),"")</f>
        <v/>
      </c>
      <c r="CF52" s="64" t="s">
        <v>224</v>
      </c>
      <c r="CG52" s="64"/>
      <c r="CH52" s="284" t="str">
        <f>IFERROR(IF(LOOKUP(1,0/('[1]檢查、製造商、認證種類、字號'!$B$2:$B$7123&amp;'[1]檢查、製造商、認證種類、字號'!$E$2:$E$7123=CF52&amp;CE52),'[1]檢查、製造商、認證種類、字號'!$F$2:$F$7123)=0,"",LOOKUP(1,0/('[1]檢查、製造商、認證種類、字號'!$B$2:$B$7123&amp;'[1]檢查、製造商、認證種類、字號'!$E$2:$E$7123=CF52&amp;CE52),'[1]檢查、製造商、認證種類、字號'!$F$2:$F$7123)),"")</f>
        <v/>
      </c>
      <c r="CI52" s="244"/>
      <c r="CJ52" s="285" t="str">
        <f t="shared" si="2"/>
        <v/>
      </c>
      <c r="CK52" s="52" t="str">
        <f>IFERROR(IF(LOOKUP(1,0/('[1]檢查、製造商、認證種類、字號'!$B$2:$B$7123&amp;'[1]檢查、製造商、認證種類、字號'!$E$2:$E$7123=CF52&amp;CE52),'[1]檢查、製造商、認證種類、字號'!$H$2:$H$7123)=0,"",LOOKUP(1,0/('[1]檢查、製造商、認證種類、字號'!$B$2:$B$7123&amp;'[1]檢查、製造商、認證種類、字號'!$E$2:$E$7123=CF52&amp;CE52),'[1]檢查、製造商、認證種類、字號'!$H$2:$H$7123)),"")</f>
        <v/>
      </c>
      <c r="CL52" s="59" t="str">
        <f>IFERROR(IF(LOOKUP(1,0/('[1]檢查、製造商、認證種類、字號'!$B$2:$B$7123&amp;'[1]檢查、製造商、認證種類、字號'!$E$2:$E$7123=CF52&amp;CE52),'[1]檢查、製造商、認證種類、字號'!$I$2:$I$7123)=0,"",LOOKUP(1,0/('[1]檢查、製造商、認證種類、字號'!$B$2:$B$7123&amp;'[1]檢查、製造商、認證種類、字號'!$E$2:$E$7123=CF52&amp;CE52),'[1]檢查、製造商、認證種類、字號'!$I$2:$I$7123)),"")</f>
        <v/>
      </c>
      <c r="CM52" s="57"/>
      <c r="CN52" s="58"/>
    </row>
    <row r="53" spans="1:93" s="32" customFormat="1" ht="24.75">
      <c r="A53" s="497"/>
      <c r="B53" s="491"/>
      <c r="C53" s="40" t="s">
        <v>191</v>
      </c>
      <c r="D53" s="52" t="str">
        <f>IFERROR(IF(LOOKUP(1,0/('[1]檢查、製造商、認證種類、字號'!$B$2:$B$7525&amp;'[1]檢查、製造商、認證種類、字號'!$E$2:$E$7525=F53&amp;E53),'[1]檢查、製造商、認證種類、字號'!$C$2:$C$7525)=0,"",LOOKUP(1,0/('[1]檢查、製造商、認證種類、字號'!$B$2:$B$7525&amp;'[1]檢查、製造商、認證種類、字號'!$E$2:$E$7525=F53&amp;E53),'[1]檢查、製造商、認證種類、字號'!$C$2:$C$7525)),"")</f>
        <v/>
      </c>
      <c r="E53" s="60" t="str">
        <f>IFERROR(IF(IFERROR(VLOOKUP(F53&amp;LEFT($G$3,2),'[1]檢查、製造商、認證種類、字號'!$P$1:$Q$2,2,FALSE),"")="",VLOOKUP(F53,'[1]檢查、製造商、認證種類、字號'!$B$2:$E$7525,4,FALSE),VLOOKUP(F53&amp;LEFT($G$3,2),'[1]檢查、製造商、認證種類、字號'!$P$1:$Q$2,2,FALSE)),"")</f>
        <v/>
      </c>
      <c r="F53" s="138"/>
      <c r="G53" s="40"/>
      <c r="H53" s="40"/>
      <c r="I53" s="48" t="str">
        <f>IFERROR(IF(LOOKUP(1,0/('[1]檢查、製造商、認證種類、字號'!$B$2:$B$7525&amp;'[1]檢查、製造商、認證種類、字號'!$E$2:$E$7525=F53&amp;E53),'[1]檢查、製造商、認證種類、字號'!$F$2:$F$7525)=0,"",LOOKUP(1,0/('[1]檢查、製造商、認證種類、字號'!$B$2:$B$7525&amp;'[1]檢查、製造商、認證種類、字號'!$E$2:$E$7525=F53&amp;E53),'[1]檢查、製造商、認證種類、字號'!$F$2:$F$7525)),"")</f>
        <v/>
      </c>
      <c r="J53" s="52" t="str">
        <f>IFERROR(IF(LOOKUP(1,0/('[1]檢查、製造商、認證種類、字號'!$B$2:$B$7525&amp;'[1]檢查、製造商、認證種類、字號'!$E$2:$E$7525=F53&amp;E53),'[1]檢查、製造商、認證種類、字號'!$H$2:$H$7525)=0,"",LOOKUP(1,0/('[1]檢查、製造商、認證種類、字號'!$B$2:$B$7525&amp;'[1]檢查、製造商、認證種類、字號'!$E$2:$E$7525=F53&amp;E53),'[1]檢查、製造商、認證種類、字號'!$H$2:$H$7525)),"")</f>
        <v/>
      </c>
      <c r="K53" s="52" t="str">
        <f>IFERROR(IF(LOOKUP(1,0/('[1]檢查、製造商、認證種類、字號'!$B$2:$B$7525&amp;'[1]檢查、製造商、認證種類、字號'!$E$2:$E$7525=F53&amp;E53),'[1]檢查、製造商、認證種類、字號'!$I$2:$I$7525)=0,"",LOOKUP(1,0/('[1]檢查、製造商、認證種類、字號'!$B$2:$B$7525&amp;'[1]檢查、製造商、認證種類、字號'!$E$2:$E$7525=F53&amp;E53),'[1]檢查、製造商、認證種類、字號'!$I$2:$I$7525)),"")</f>
        <v/>
      </c>
      <c r="L53" s="57" t="s">
        <v>28</v>
      </c>
      <c r="M53" s="58" t="s">
        <v>28</v>
      </c>
      <c r="N53" s="500"/>
      <c r="O53" s="491"/>
      <c r="P53" s="40" t="s">
        <v>191</v>
      </c>
      <c r="Q53" s="52" t="str">
        <f>IFERROR(IF(LOOKUP(1,0/('[1]檢查、製造商、認證種類、字號'!$B$2:$B$7525&amp;'[1]檢查、製造商、認證種類、字號'!$E$2:$E$7525=S53&amp;R53),'[1]檢查、製造商、認證種類、字號'!$C$2:$C$7525)=0,"",LOOKUP(1,0/('[1]檢查、製造商、認證種類、字號'!$B$2:$B$7525&amp;'[1]檢查、製造商、認證種類、字號'!$E$2:$E$7525=S53&amp;R53),'[1]檢查、製造商、認證種類、字號'!$C$2:$C$7525)),"")</f>
        <v/>
      </c>
      <c r="R53" s="60" t="str">
        <f>IFERROR(IF(IFERROR(VLOOKUP(S53&amp;LEFT($G$3,2),'[1]檢查、製造商、認證種類、字號'!$P$1:$Q$2,2,FALSE),"")="",VLOOKUP(S53,'[1]檢查、製造商、認證種類、字號'!$B$2:$E$7525,4,FALSE),VLOOKUP(S53&amp;LEFT($G$3,2),'[1]檢查、製造商、認證種類、字號'!$P$1:$Q$2,2,FALSE)),"")</f>
        <v/>
      </c>
      <c r="S53" s="138"/>
      <c r="T53" s="40"/>
      <c r="U53" s="40"/>
      <c r="V53" s="48" t="str">
        <f>IFERROR(IF(LOOKUP(1,0/('[1]檢查、製造商、認證種類、字號'!$B$2:$B$7525&amp;'[1]檢查、製造商、認證種類、字號'!$E$2:$E$7525=S53&amp;R53),'[1]檢查、製造商、認證種類、字號'!$F$2:$F$7525)=0,"",LOOKUP(1,0/('[1]檢查、製造商、認證種類、字號'!$B$2:$B$7525&amp;'[1]檢查、製造商、認證種類、字號'!$E$2:$E$7525=S53&amp;R53),'[1]檢查、製造商、認證種類、字號'!$F$2:$F$7525)),"")</f>
        <v/>
      </c>
      <c r="W53" s="52" t="str">
        <f>IFERROR(IF(LOOKUP(1,0/('[1]檢查、製造商、認證種類、字號'!$B$2:$B$7525&amp;'[1]檢查、製造商、認證種類、字號'!$E$2:$E$7525=S53&amp;R53),'[1]檢查、製造商、認證種類、字號'!$H$2:$H$7525)=0,"",LOOKUP(1,0/('[1]檢查、製造商、認證種類、字號'!$B$2:$B$7525&amp;'[1]檢查、製造商、認證種類、字號'!$E$2:$E$7525=S53&amp;R53),'[1]檢查、製造商、認證種類、字號'!$H$2:$H$7525)),"")</f>
        <v/>
      </c>
      <c r="X53" s="59" t="str">
        <f>IFERROR(IF(LOOKUP(1,0/('[1]檢查、製造商、認證種類、字號'!$B$2:$B$7525&amp;'[1]檢查、製造商、認證種類、字號'!$E$2:$E$7525=S53&amp;R53),'[1]檢查、製造商、認證種類、字號'!$I$2:$I$7525)=0,"",LOOKUP(1,0/('[1]檢查、製造商、認證種類、字號'!$B$2:$B$7525&amp;'[1]檢查、製造商、認證種類、字號'!$E$2:$E$7525=S53&amp;R53),'[1]檢查、製造商、認證種類、字號'!$I$2:$I$7525)),"")</f>
        <v/>
      </c>
      <c r="Y53" s="57" t="s">
        <v>28</v>
      </c>
      <c r="Z53" s="58" t="s">
        <v>28</v>
      </c>
      <c r="AA53" s="497"/>
      <c r="AB53" s="491"/>
      <c r="AC53" s="40" t="s">
        <v>191</v>
      </c>
      <c r="AD53" s="52" t="str">
        <f>IFERROR(IF(LOOKUP(1,0/('[1]檢查、製造商、認證種類、字號'!$B$2:$B$7525&amp;'[1]檢查、製造商、認證種類、字號'!$E$2:$E$7525=AF53&amp;AE53),'[1]檢查、製造商、認證種類、字號'!$C$2:$C$7525)=0,"",LOOKUP(1,0/('[1]檢查、製造商、認證種類、字號'!$B$2:$B$7525&amp;'[1]檢查、製造商、認證種類、字號'!$E$2:$E$7525=AF53&amp;AE53),'[1]檢查、製造商、認證種類、字號'!$C$2:$C$7525)),"")</f>
        <v/>
      </c>
      <c r="AE53" s="60" t="str">
        <f>IFERROR(IF(IFERROR(VLOOKUP(AF53&amp;LEFT($G$3,2),'[1]檢查、製造商、認證種類、字號'!$P$1:$Q$2,2,FALSE),"")="",VLOOKUP(AF53,'[1]檢查、製造商、認證種類、字號'!$B$2:$E$7525,4,FALSE),VLOOKUP(AF53&amp;LEFT($G$3,2),'[1]檢查、製造商、認證種類、字號'!$P$1:$Q$2,2,FALSE)),"")</f>
        <v/>
      </c>
      <c r="AF53" s="140"/>
      <c r="AG53" s="40"/>
      <c r="AH53" s="40"/>
      <c r="AI53" s="48" t="str">
        <f>IFERROR(IF(LOOKUP(1,0/('[1]檢查、製造商、認證種類、字號'!$B$2:$B$7525&amp;'[1]檢查、製造商、認證種類、字號'!$E$2:$E$7525=AF53&amp;AE53),'[1]檢查、製造商、認證種類、字號'!$F$2:$F$7525)=0,"",LOOKUP(1,0/('[1]檢查、製造商、認證種類、字號'!$B$2:$B$7525&amp;'[1]檢查、製造商、認證種類、字號'!$E$2:$E$7525=AF53&amp;AE53),'[1]檢查、製造商、認證種類、字號'!$F$2:$F$7525)),"")</f>
        <v/>
      </c>
      <c r="AJ53" s="52" t="str">
        <f>IFERROR(IF(LOOKUP(1,0/('[1]檢查、製造商、認證種類、字號'!$B$2:$B$7525&amp;'[1]檢查、製造商、認證種類、字號'!$E$2:$E$7525=AF53&amp;AE53),'[1]檢查、製造商、認證種類、字號'!$H$2:$H$7525)=0,"",LOOKUP(1,0/('[1]檢查、製造商、認證種類、字號'!$B$2:$B$7525&amp;'[1]檢查、製造商、認證種類、字號'!$E$2:$E$7525=AF53&amp;AE53),'[1]檢查、製造商、認證種類、字號'!$H$2:$H$7525)),"")</f>
        <v/>
      </c>
      <c r="AK53" s="59" t="str">
        <f>IFERROR(IF(LOOKUP(1,0/('[1]檢查、製造商、認證種類、字號'!$B$2:$B$7525&amp;'[1]檢查、製造商、認證種類、字號'!$E$2:$E$7525=AF53&amp;AE53),'[1]檢查、製造商、認證種類、字號'!$I$2:$I$7525)=0,"",LOOKUP(1,0/('[1]檢查、製造商、認證種類、字號'!$B$2:$B$7525&amp;'[1]檢查、製造商、認證種類、字號'!$E$2:$E$7525=AF53&amp;AE53),'[1]檢查、製造商、認證種類、字號'!$I$2:$I$7525)),"")</f>
        <v/>
      </c>
      <c r="AL53" s="57" t="s">
        <v>28</v>
      </c>
      <c r="AM53" s="58" t="s">
        <v>28</v>
      </c>
      <c r="AN53" s="503"/>
      <c r="AO53" s="491"/>
      <c r="AP53" s="40" t="s">
        <v>191</v>
      </c>
      <c r="AQ53" s="52" t="str">
        <f>IFERROR(IF(LOOKUP(1,0/('[1]檢查、製造商、認證種類、字號'!$B$2:$B$7525&amp;'[1]檢查、製造商、認證種類、字號'!$E$2:$E$7525=AS53&amp;AR53),'[1]檢查、製造商、認證種類、字號'!$C$2:$C$7525)=0,"",LOOKUP(1,0/('[1]檢查、製造商、認證種類、字號'!$B$2:$B$7525&amp;'[1]檢查、製造商、認證種類、字號'!$E$2:$E$7525=AS53&amp;AR53),'[1]檢查、製造商、認證種類、字號'!$C$2:$C$7525)),"")</f>
        <v/>
      </c>
      <c r="AR53" s="60" t="str">
        <f>IFERROR(IF(IFERROR(VLOOKUP(AS53&amp;LEFT($G$3,2),'[1]檢查、製造商、認證種類、字號'!$P$1:$Q$2,2,FALSE),"")="",VLOOKUP(AS53,'[1]檢查、製造商、認證種類、字號'!$B$2:$E$7525,4,FALSE),VLOOKUP(AS53&amp;LEFT($G$3,2),'[1]檢查、製造商、認證種類、字號'!$P$1:$Q$2,2,FALSE)),"")</f>
        <v/>
      </c>
      <c r="AS53" s="283"/>
      <c r="AT53" s="195"/>
      <c r="AU53" s="40"/>
      <c r="AV53" s="48" t="str">
        <f>IFERROR(IF(LOOKUP(1,0/('[1]檢查、製造商、認證種類、字號'!$B$2:$B$7525&amp;'[1]檢查、製造商、認證種類、字號'!$E$2:$E$7525=AS53&amp;AR53),'[1]檢查、製造商、認證種類、字號'!$F$2:$F$7525)=0,"",LOOKUP(1,0/('[1]檢查、製造商、認證種類、字號'!$B$2:$B$7525&amp;'[1]檢查、製造商、認證種類、字號'!$E$2:$E$7525=AS53&amp;AR53),'[1]檢查、製造商、認證種類、字號'!$F$2:$F$7525)),"")</f>
        <v/>
      </c>
      <c r="AW53" s="52" t="str">
        <f>IFERROR(IF(LOOKUP(1,0/('[1]檢查、製造商、認證種類、字號'!$B$2:$B$7525&amp;'[1]檢查、製造商、認證種類、字號'!$E$2:$E$7525=AS53&amp;AR53),'[1]檢查、製造商、認證種類、字號'!$H$2:$H$7525)=0,"",LOOKUP(1,0/('[1]檢查、製造商、認證種類、字號'!$B$2:$B$7525&amp;'[1]檢查、製造商、認證種類、字號'!$E$2:$E$7525=AS53&amp;AR53),'[1]檢查、製造商、認證種類、字號'!$H$2:$H$7525)),"")</f>
        <v/>
      </c>
      <c r="AX53" s="59" t="str">
        <f>IFERROR(IF(LOOKUP(1,0/('[1]檢查、製造商、認證種類、字號'!$B$2:$B$7525&amp;'[1]檢查、製造商、認證種類、字號'!$E$2:$E$7525=AS53&amp;AR53),'[1]檢查、製造商、認證種類、字號'!$I$2:$I$7525)=0,"",LOOKUP(1,0/('[1]檢查、製造商、認證種類、字號'!$B$2:$B$7525&amp;'[1]檢查、製造商、認證種類、字號'!$E$2:$E$7525=AS53&amp;AR53),'[1]檢查、製造商、認證種類、字號'!$I$2:$I$7525)),"")</f>
        <v/>
      </c>
      <c r="AY53" s="57" t="s">
        <v>28</v>
      </c>
      <c r="AZ53" s="58" t="s">
        <v>28</v>
      </c>
      <c r="BA53" s="500"/>
      <c r="BB53" s="491"/>
      <c r="BC53" s="40" t="s">
        <v>191</v>
      </c>
      <c r="BD53" s="52" t="str">
        <f>IFERROR(IF(LOOKUP(1,0/('[1]檢查、製造商、認證種類、字號'!$B$2:$B$7525&amp;'[1]檢查、製造商、認證種類、字號'!$E$2:$E$7525=BF53&amp;BE53),'[1]檢查、製造商、認證種類、字號'!$C$2:$C$7525)=0,"",LOOKUP(1,0/('[1]檢查、製造商、認證種類、字號'!$B$2:$B$7525&amp;'[1]檢查、製造商、認證種類、字號'!$E$2:$E$7525=BF53&amp;BE53),'[1]檢查、製造商、認證種類、字號'!$C$2:$C$7525)),"")</f>
        <v>十全特好食品股份有限公司</v>
      </c>
      <c r="BE53" s="53" t="str">
        <f>IFERROR(IF(IFERROR(VLOOKUP(BF53&amp;LEFT($G$3,2),'[1]檢查、製造商、認證種類、字號'!$P$1:$Q$2,2,FALSE),"")="",VLOOKUP(BF53,'[1]檢查、製造商、認證種類、字號'!$B$2:$E$7525,4,FALSE),VLOOKUP(BF53&amp;LEFT($G$3,2),'[1]檢查、製造商、認證種類、字號'!$P$1:$Q$2,2,FALSE)),"")</f>
        <v>羿淳</v>
      </c>
      <c r="BF53" s="140" t="s">
        <v>130</v>
      </c>
      <c r="BG53" s="40"/>
      <c r="BH53" s="40">
        <v>1</v>
      </c>
      <c r="BI53" s="48" t="str">
        <f>IFERROR(IF(LOOKUP(1,0/('[1]檢查、製造商、認證種類、字號'!$B$2:$B$7525&amp;'[1]檢查、製造商、認證種類、字號'!$E$2:$E$7525=BF53&amp;BE53),'[1]檢查、製造商、認證種類、字號'!$F$2:$F$7525)=0,"",LOOKUP(1,0/('[1]檢查、製造商、認證種類、字號'!$B$2:$B$7525&amp;'[1]檢查、製造商、認證種類、字號'!$E$2:$E$7525=BF53&amp;BE53),'[1]檢查、製造商、認證種類、字號'!$F$2:$F$7525)),"")</f>
        <v>桶</v>
      </c>
      <c r="BJ53" s="52" t="str">
        <f>IFERROR(IF(LOOKUP(1,0/('[1]檢查、製造商、認證種類、字號'!$B$2:$B$7525&amp;'[1]檢查、製造商、認證種類、字號'!$E$2:$E$7525=BF53&amp;BE53),'[1]檢查、製造商、認證種類、字號'!$H$2:$H$7525)=0,"",LOOKUP(1,0/('[1]檢查、製造商、認證種類、字號'!$B$2:$B$7525&amp;'[1]檢查、製造商、認證種類、字號'!$E$2:$E$7525=BF53&amp;BE53),'[1]檢查、製造商、認證種類、字號'!$H$2:$H$7525)),"")</f>
        <v/>
      </c>
      <c r="BK53" s="59" t="str">
        <f>IFERROR(IF(LOOKUP(1,0/('[1]檢查、製造商、認證種類、字號'!$B$2:$B$7525&amp;'[1]檢查、製造商、認證種類、字號'!$E$2:$E$7525=BF53&amp;BE53),'[1]檢查、製造商、認證種類、字號'!$I$2:$I$7525)=0,"",LOOKUP(1,0/('[1]檢查、製造商、認證種類、字號'!$B$2:$B$7525&amp;'[1]檢查、製造商、認證種類、字號'!$E$2:$E$7525=BF53&amp;BE53),'[1]檢查、製造商、認證種類、字號'!$I$2:$I$7525)),"")</f>
        <v/>
      </c>
      <c r="BL53" s="57" t="s">
        <v>28</v>
      </c>
      <c r="BM53" s="58" t="s">
        <v>28</v>
      </c>
      <c r="BN53" s="493"/>
      <c r="BO53" s="491"/>
      <c r="BP53" s="40" t="s">
        <v>191</v>
      </c>
      <c r="BQ53" s="52" t="str">
        <f>IFERROR(IF(LOOKUP(1,0/('[1]檢查、製造商、認證種類、字號'!$B$2:$B$7525&amp;'[1]檢查、製造商、認證種類、字號'!$E$2:$E$7525=BS53&amp;BR53),'[1]檢查、製造商、認證種類、字號'!$C$2:$C$7525)=0,"",LOOKUP(1,0/('[1]檢查、製造商、認證種類、字號'!$B$2:$B$7525&amp;'[1]檢查、製造商、認證種類、字號'!$E$2:$E$7525=BS53&amp;BR53),'[1]檢查、製造商、認證種類、字號'!$C$2:$C$7525)),"")</f>
        <v/>
      </c>
      <c r="BR53" s="60" t="str">
        <f>IFERROR(IF(IFERROR(VLOOKUP(BS53&amp;LEFT($G$3,2),'[1]檢查、製造商、認證種類、字號'!$P$1:$Q$2,2,FALSE),"")="",VLOOKUP(BS53,'[1]檢查、製造商、認證種類、字號'!$B$2:$E$7525,4,FALSE),VLOOKUP(BS53&amp;LEFT($G$3,2),'[1]檢查、製造商、認證種類、字號'!$P$1:$Q$2,2,FALSE)),"")</f>
        <v/>
      </c>
      <c r="BS53" s="140"/>
      <c r="BT53" s="40"/>
      <c r="BU53" s="40"/>
      <c r="BV53" s="48" t="str">
        <f>IFERROR(IF(LOOKUP(1,0/('[1]檢查、製造商、認證種類、字號'!$B$2:$B$7525&amp;'[1]檢查、製造商、認證種類、字號'!$E$2:$E$7525=BS53&amp;BR53),'[1]檢查、製造商、認證種類、字號'!$F$2:$F$7525)=0,"",LOOKUP(1,0/('[1]檢查、製造商、認證種類、字號'!$B$2:$B$7525&amp;'[1]檢查、製造商、認證種類、字號'!$E$2:$E$7525=BS53&amp;BR53),'[1]檢查、製造商、認證種類、字號'!$F$2:$F$7525)),"")</f>
        <v/>
      </c>
      <c r="BW53" s="61"/>
      <c r="BX53" s="40" t="str">
        <f t="shared" si="45"/>
        <v/>
      </c>
      <c r="BY53" s="52" t="str">
        <f>IFERROR(IF(LOOKUP(1,0/('[1]檢查、製造商、認證種類、字號'!$B$2:$B$7525&amp;'[1]檢查、製造商、認證種類、字號'!$E$2:$E$7525=BS53&amp;BR53),'[1]檢查、製造商、認證種類、字號'!$H$2:$H$7525)=0,"",LOOKUP(1,0/('[1]檢查、製造商、認證種類、字號'!$B$2:$B$7525&amp;'[1]檢查、製造商、認證種類、字號'!$E$2:$E$7525=BS53&amp;BR53),'[1]檢查、製造商、認證種類、字號'!$H$2:$H$7525)),"")</f>
        <v/>
      </c>
      <c r="BZ53" s="59" t="str">
        <f>IFERROR(IF(LOOKUP(1,0/('[1]檢查、製造商、認證種類、字號'!$B$2:$B$7525&amp;'[1]檢查、製造商、認證種類、字號'!$E$2:$E$7525=BS53&amp;BR53),'[1]檢查、製造商、認證種類、字號'!$I$2:$I$7525)=0,"",LOOKUP(1,0/('[1]檢查、製造商、認證種類、字號'!$B$2:$B$7525&amp;'[1]檢查、製造商、認證種類、字號'!$E$2:$E$7525=BS53&amp;BR53),'[1]檢查、製造商、認證種類、字號'!$I$2:$I$7525)),"")</f>
        <v/>
      </c>
      <c r="CA53" s="57" t="s">
        <v>28</v>
      </c>
      <c r="CB53" s="58" t="s">
        <v>28</v>
      </c>
      <c r="CC53" s="64" t="s">
        <v>30</v>
      </c>
      <c r="CD53" s="64" t="str">
        <f>IFERROR(IF(LOOKUP(1,0/('[1]檢查、製造商、認證種類、字號'!$B$2:$B$7123&amp;'[1]檢查、製造商、認證種類、字號'!$E$2:$E$7123=CF53&amp;CE53),'[1]檢查、製造商、認證種類、字號'!$C$2:$C$7123)=0,"",LOOKUP(1,0/('[1]檢查、製造商、認證種類、字號'!$B$2:$B$7123&amp;'[1]檢查、製造商、認證種類、字號'!$E$2:$E$7123=CF53&amp;CE53),'[1]檢查、製造商、認證種類、字號'!$C$2:$C$7123)),"")</f>
        <v/>
      </c>
      <c r="CE53" s="64" t="str">
        <f>IFERROR(IF(IFERROR(VLOOKUP(CF53&amp;LEFT($G$3,2),'[1]檢查、製造商、認證種類、字號'!$Q$2:$R$87,2,FALSE),"")="",VLOOKUP(CF53,'[1]檢查、製造商、認證種類、字號'!$B$2:$G$7123,4,FALSE),VLOOKUP(CF53&amp;LEFT($G$3,2),'[1]檢查、製造商、認證種類、字號'!$Q$2:$R$198,2,FALSE)),"")</f>
        <v/>
      </c>
      <c r="CF53" s="64" t="s">
        <v>225</v>
      </c>
      <c r="CG53" s="64"/>
      <c r="CH53" s="284" t="str">
        <f>IFERROR(IF(LOOKUP(1,0/('[1]檢查、製造商、認證種類、字號'!$B$2:$B$7123&amp;'[1]檢查、製造商、認證種類、字號'!$E$2:$E$7123=CF53&amp;CE53),'[1]檢查、製造商、認證種類、字號'!$F$2:$F$7123)=0,"",LOOKUP(1,0/('[1]檢查、製造商、認證種類、字號'!$B$2:$B$7123&amp;'[1]檢查、製造商、認證種類、字號'!$E$2:$E$7123=CF53&amp;CE53),'[1]檢查、製造商、認證種類、字號'!$F$2:$F$7123)),"")</f>
        <v/>
      </c>
      <c r="CI53" s="244"/>
      <c r="CJ53" s="285" t="str">
        <f t="shared" si="2"/>
        <v/>
      </c>
      <c r="CK53" s="52" t="str">
        <f>IFERROR(IF(LOOKUP(1,0/('[1]檢查、製造商、認證種類、字號'!$B$2:$B$7123&amp;'[1]檢查、製造商、認證種類、字號'!$E$2:$E$7123=CF53&amp;CE53),'[1]檢查、製造商、認證種類、字號'!$H$2:$H$7123)=0,"",LOOKUP(1,0/('[1]檢查、製造商、認證種類、字號'!$B$2:$B$7123&amp;'[1]檢查、製造商、認證種類、字號'!$E$2:$E$7123=CF53&amp;CE53),'[1]檢查、製造商、認證種類、字號'!$H$2:$H$7123)),"")</f>
        <v/>
      </c>
      <c r="CL53" s="59" t="str">
        <f>IFERROR(IF(LOOKUP(1,0/('[1]檢查、製造商、認證種類、字號'!$B$2:$B$7123&amp;'[1]檢查、製造商、認證種類、字號'!$E$2:$E$7123=CF53&amp;CE53),'[1]檢查、製造商、認證種類、字號'!$I$2:$I$7123)=0,"",LOOKUP(1,0/('[1]檢查、製造商、認證種類、字號'!$B$2:$B$7123&amp;'[1]檢查、製造商、認證種類、字號'!$E$2:$E$7123=CF53&amp;CE53),'[1]檢查、製造商、認證種類、字號'!$I$2:$I$7123)),"")</f>
        <v/>
      </c>
      <c r="CM53" s="57"/>
      <c r="CN53" s="58"/>
    </row>
    <row r="54" spans="1:93" s="32" customFormat="1" ht="24.75">
      <c r="A54" s="497"/>
      <c r="B54" s="491"/>
      <c r="C54" s="40" t="s">
        <v>191</v>
      </c>
      <c r="D54" s="52" t="str">
        <f>IFERROR(IF(LOOKUP(1,0/('[1]檢查、製造商、認證種類、字號'!$B$2:$B$7525&amp;'[1]檢查、製造商、認證種類、字號'!$E$2:$E$7525=F54&amp;E54),'[1]檢查、製造商、認證種類、字號'!$C$2:$C$7525)=0,"",LOOKUP(1,0/('[1]檢查、製造商、認證種類、字號'!$B$2:$B$7525&amp;'[1]檢查、製造商、認證種類、字號'!$E$2:$E$7525=F54&amp;E54),'[1]檢查、製造商、認證種類、字號'!$C$2:$C$7525)),"")</f>
        <v/>
      </c>
      <c r="E54" s="60" t="str">
        <f>IFERROR(IF(IFERROR(VLOOKUP(F54&amp;LEFT($G$3,2),'[1]檢查、製造商、認證種類、字號'!$P$1:$Q$2,2,FALSE),"")="",VLOOKUP(F54,'[1]檢查、製造商、認證種類、字號'!$B$2:$E$7525,4,FALSE),VLOOKUP(F54&amp;LEFT($G$3,2),'[1]檢查、製造商、認證種類、字號'!$P$1:$Q$2,2,FALSE)),"")</f>
        <v/>
      </c>
      <c r="F54" s="138"/>
      <c r="G54" s="40"/>
      <c r="H54" s="40"/>
      <c r="I54" s="48" t="str">
        <f>IFERROR(IF(LOOKUP(1,0/('[1]檢查、製造商、認證種類、字號'!$B$2:$B$7525&amp;'[1]檢查、製造商、認證種類、字號'!$E$2:$E$7525=F54&amp;E54),'[1]檢查、製造商、認證種類、字號'!$F$2:$F$7525)=0,"",LOOKUP(1,0/('[1]檢查、製造商、認證種類、字號'!$B$2:$B$7525&amp;'[1]檢查、製造商、認證種類、字號'!$E$2:$E$7525=F54&amp;E54),'[1]檢查、製造商、認證種類、字號'!$F$2:$F$7525)),"")</f>
        <v/>
      </c>
      <c r="J54" s="52" t="str">
        <f>IFERROR(IF(LOOKUP(1,0/('[1]檢查、製造商、認證種類、字號'!$B$2:$B$7525&amp;'[1]檢查、製造商、認證種類、字號'!$E$2:$E$7525=F54&amp;E54),'[1]檢查、製造商、認證種類、字號'!$H$2:$H$7525)=0,"",LOOKUP(1,0/('[1]檢查、製造商、認證種類、字號'!$B$2:$B$7525&amp;'[1]檢查、製造商、認證種類、字號'!$E$2:$E$7525=F54&amp;E54),'[1]檢查、製造商、認證種類、字號'!$H$2:$H$7525)),"")</f>
        <v/>
      </c>
      <c r="K54" s="52" t="str">
        <f>IFERROR(IF(LOOKUP(1,0/('[1]檢查、製造商、認證種類、字號'!$B$2:$B$7525&amp;'[1]檢查、製造商、認證種類、字號'!$E$2:$E$7525=F54&amp;E54),'[1]檢查、製造商、認證種類、字號'!$I$2:$I$7525)=0,"",LOOKUP(1,0/('[1]檢查、製造商、認證種類、字號'!$B$2:$B$7525&amp;'[1]檢查、製造商、認證種類、字號'!$E$2:$E$7525=F54&amp;E54),'[1]檢查、製造商、認證種類、字號'!$I$2:$I$7525)),"")</f>
        <v/>
      </c>
      <c r="L54" s="57" t="s">
        <v>28</v>
      </c>
      <c r="M54" s="58" t="s">
        <v>28</v>
      </c>
      <c r="N54" s="500"/>
      <c r="O54" s="491"/>
      <c r="P54" s="40" t="s">
        <v>191</v>
      </c>
      <c r="Q54" s="52" t="str">
        <f>IFERROR(IF(LOOKUP(1,0/('[1]檢查、製造商、認證種類、字號'!$B$2:$B$7525&amp;'[1]檢查、製造商、認證種類、字號'!$E$2:$E$7525=S54&amp;R54),'[1]檢查、製造商、認證種類、字號'!$C$2:$C$7525)=0,"",LOOKUP(1,0/('[1]檢查、製造商、認證種類、字號'!$B$2:$B$7525&amp;'[1]檢查、製造商、認證種類、字號'!$E$2:$E$7525=S54&amp;R54),'[1]檢查、製造商、認證種類、字號'!$C$2:$C$7525)),"")</f>
        <v/>
      </c>
      <c r="R54" s="60" t="str">
        <f>IFERROR(IF(IFERROR(VLOOKUP(S54&amp;LEFT($G$3,2),'[1]檢查、製造商、認證種類、字號'!$P$1:$Q$2,2,FALSE),"")="",VLOOKUP(S54,'[1]檢查、製造商、認證種類、字號'!$B$2:$E$7525,4,FALSE),VLOOKUP(S54&amp;LEFT($G$3,2),'[1]檢查、製造商、認證種類、字號'!$P$1:$Q$2,2,FALSE)),"")</f>
        <v/>
      </c>
      <c r="S54" s="138"/>
      <c r="T54" s="40"/>
      <c r="U54" s="40"/>
      <c r="V54" s="48" t="str">
        <f>IFERROR(IF(LOOKUP(1,0/('[1]檢查、製造商、認證種類、字號'!$B$2:$B$7525&amp;'[1]檢查、製造商、認證種類、字號'!$E$2:$E$7525=S54&amp;R54),'[1]檢查、製造商、認證種類、字號'!$F$2:$F$7525)=0,"",LOOKUP(1,0/('[1]檢查、製造商、認證種類、字號'!$B$2:$B$7525&amp;'[1]檢查、製造商、認證種類、字號'!$E$2:$E$7525=S54&amp;R54),'[1]檢查、製造商、認證種類、字號'!$F$2:$F$7525)),"")</f>
        <v/>
      </c>
      <c r="W54" s="52" t="str">
        <f>IFERROR(IF(LOOKUP(1,0/('[1]檢查、製造商、認證種類、字號'!$B$2:$B$7525&amp;'[1]檢查、製造商、認證種類、字號'!$E$2:$E$7525=S54&amp;R54),'[1]檢查、製造商、認證種類、字號'!$H$2:$H$7525)=0,"",LOOKUP(1,0/('[1]檢查、製造商、認證種類、字號'!$B$2:$B$7525&amp;'[1]檢查、製造商、認證種類、字號'!$E$2:$E$7525=S54&amp;R54),'[1]檢查、製造商、認證種類、字號'!$H$2:$H$7525)),"")</f>
        <v/>
      </c>
      <c r="X54" s="59" t="str">
        <f>IFERROR(IF(LOOKUP(1,0/('[1]檢查、製造商、認證種類、字號'!$B$2:$B$7525&amp;'[1]檢查、製造商、認證種類、字號'!$E$2:$E$7525=S54&amp;R54),'[1]檢查、製造商、認證種類、字號'!$I$2:$I$7525)=0,"",LOOKUP(1,0/('[1]檢查、製造商、認證種類、字號'!$B$2:$B$7525&amp;'[1]檢查、製造商、認證種類、字號'!$E$2:$E$7525=S54&amp;R54),'[1]檢查、製造商、認證種類、字號'!$I$2:$I$7525)),"")</f>
        <v/>
      </c>
      <c r="Y54" s="57" t="s">
        <v>28</v>
      </c>
      <c r="Z54" s="58" t="s">
        <v>28</v>
      </c>
      <c r="AA54" s="497"/>
      <c r="AB54" s="491"/>
      <c r="AC54" s="40" t="s">
        <v>191</v>
      </c>
      <c r="AD54" s="52" t="str">
        <f>IFERROR(IF(LOOKUP(1,0/('[1]檢查、製造商、認證種類、字號'!$B$2:$B$7525&amp;'[1]檢查、製造商、認證種類、字號'!$E$2:$E$7525=AF54&amp;AE54),'[1]檢查、製造商、認證種類、字號'!$C$2:$C$7525)=0,"",LOOKUP(1,0/('[1]檢查、製造商、認證種類、字號'!$B$2:$B$7525&amp;'[1]檢查、製造商、認證種類、字號'!$E$2:$E$7525=AF54&amp;AE54),'[1]檢查、製造商、認證種類、字號'!$C$2:$C$7525)),"")</f>
        <v/>
      </c>
      <c r="AE54" s="60" t="str">
        <f>IFERROR(IF(IFERROR(VLOOKUP(AF54&amp;LEFT($G$3,2),'[1]檢查、製造商、認證種類、字號'!$P$1:$Q$2,2,FALSE),"")="",VLOOKUP(AF54,'[1]檢查、製造商、認證種類、字號'!$B$2:$E$7525,4,FALSE),VLOOKUP(AF54&amp;LEFT($G$3,2),'[1]檢查、製造商、認證種類、字號'!$P$1:$Q$2,2,FALSE)),"")</f>
        <v/>
      </c>
      <c r="AF54" s="140"/>
      <c r="AG54" s="40"/>
      <c r="AH54" s="40"/>
      <c r="AI54" s="48" t="str">
        <f>IFERROR(IF(LOOKUP(1,0/('[1]檢查、製造商、認證種類、字號'!$B$2:$B$7525&amp;'[1]檢查、製造商、認證種類、字號'!$E$2:$E$7525=AF54&amp;AE54),'[1]檢查、製造商、認證種類、字號'!$F$2:$F$7525)=0,"",LOOKUP(1,0/('[1]檢查、製造商、認證種類、字號'!$B$2:$B$7525&amp;'[1]檢查、製造商、認證種類、字號'!$E$2:$E$7525=AF54&amp;AE54),'[1]檢查、製造商、認證種類、字號'!$F$2:$F$7525)),"")</f>
        <v/>
      </c>
      <c r="AJ54" s="52" t="str">
        <f>IFERROR(IF(LOOKUP(1,0/('[1]檢查、製造商、認證種類、字號'!$B$2:$B$7525&amp;'[1]檢查、製造商、認證種類、字號'!$E$2:$E$7525=AF54&amp;AE54),'[1]檢查、製造商、認證種類、字號'!$H$2:$H$7525)=0,"",LOOKUP(1,0/('[1]檢查、製造商、認證種類、字號'!$B$2:$B$7525&amp;'[1]檢查、製造商、認證種類、字號'!$E$2:$E$7525=AF54&amp;AE54),'[1]檢查、製造商、認證種類、字號'!$H$2:$H$7525)),"")</f>
        <v/>
      </c>
      <c r="AK54" s="59" t="str">
        <f>IFERROR(IF(LOOKUP(1,0/('[1]檢查、製造商、認證種類、字號'!$B$2:$B$7525&amp;'[1]檢查、製造商、認證種類、字號'!$E$2:$E$7525=AF54&amp;AE54),'[1]檢查、製造商、認證種類、字號'!$I$2:$I$7525)=0,"",LOOKUP(1,0/('[1]檢查、製造商、認證種類、字號'!$B$2:$B$7525&amp;'[1]檢查、製造商、認證種類、字號'!$E$2:$E$7525=AF54&amp;AE54),'[1]檢查、製造商、認證種類、字號'!$I$2:$I$7525)),"")</f>
        <v/>
      </c>
      <c r="AL54" s="57" t="s">
        <v>28</v>
      </c>
      <c r="AM54" s="58" t="s">
        <v>28</v>
      </c>
      <c r="AN54" s="503"/>
      <c r="AO54" s="491"/>
      <c r="AP54" s="40" t="s">
        <v>191</v>
      </c>
      <c r="AQ54" s="52" t="str">
        <f>IFERROR(IF(LOOKUP(1,0/('[1]檢查、製造商、認證種類、字號'!$B$2:$B$7525&amp;'[1]檢查、製造商、認證種類、字號'!$E$2:$E$7525=AS54&amp;AR54),'[1]檢查、製造商、認證種類、字號'!$C$2:$C$7525)=0,"",LOOKUP(1,0/('[1]檢查、製造商、認證種類、字號'!$B$2:$B$7525&amp;'[1]檢查、製造商、認證種類、字號'!$E$2:$E$7525=AS54&amp;AR54),'[1]檢查、製造商、認證種類、字號'!$C$2:$C$7525)),"")</f>
        <v/>
      </c>
      <c r="AR54" s="60" t="str">
        <f>IFERROR(IF(IFERROR(VLOOKUP(AS54&amp;LEFT($G$3,2),'[1]檢查、製造商、認證種類、字號'!$P$1:$Q$2,2,FALSE),"")="",VLOOKUP(AS54,'[1]檢查、製造商、認證種類、字號'!$B$2:$E$7525,4,FALSE),VLOOKUP(AS54&amp;LEFT($G$3,2),'[1]檢查、製造商、認證種類、字號'!$P$1:$Q$2,2,FALSE)),"")</f>
        <v/>
      </c>
      <c r="AS54" s="283"/>
      <c r="AT54" s="195"/>
      <c r="AU54" s="40"/>
      <c r="AV54" s="48" t="str">
        <f>IFERROR(IF(LOOKUP(1,0/('[1]檢查、製造商、認證種類、字號'!$B$2:$B$7525&amp;'[1]檢查、製造商、認證種類、字號'!$E$2:$E$7525=AS54&amp;AR54),'[1]檢查、製造商、認證種類、字號'!$F$2:$F$7525)=0,"",LOOKUP(1,0/('[1]檢查、製造商、認證種類、字號'!$B$2:$B$7525&amp;'[1]檢查、製造商、認證種類、字號'!$E$2:$E$7525=AS54&amp;AR54),'[1]檢查、製造商、認證種類、字號'!$F$2:$F$7525)),"")</f>
        <v/>
      </c>
      <c r="AW54" s="52" t="str">
        <f>IFERROR(IF(LOOKUP(1,0/('[1]檢查、製造商、認證種類、字號'!$B$2:$B$7525&amp;'[1]檢查、製造商、認證種類、字號'!$E$2:$E$7525=AS54&amp;AR54),'[1]檢查、製造商、認證種類、字號'!$H$2:$H$7525)=0,"",LOOKUP(1,0/('[1]檢查、製造商、認證種類、字號'!$B$2:$B$7525&amp;'[1]檢查、製造商、認證種類、字號'!$E$2:$E$7525=AS54&amp;AR54),'[1]檢查、製造商、認證種類、字號'!$H$2:$H$7525)),"")</f>
        <v/>
      </c>
      <c r="AX54" s="59" t="str">
        <f>IFERROR(IF(LOOKUP(1,0/('[1]檢查、製造商、認證種類、字號'!$B$2:$B$7525&amp;'[1]檢查、製造商、認證種類、字號'!$E$2:$E$7525=AS54&amp;AR54),'[1]檢查、製造商、認證種類、字號'!$I$2:$I$7525)=0,"",LOOKUP(1,0/('[1]檢查、製造商、認證種類、字號'!$B$2:$B$7525&amp;'[1]檢查、製造商、認證種類、字號'!$E$2:$E$7525=AS54&amp;AR54),'[1]檢查、製造商、認證種類、字號'!$I$2:$I$7525)),"")</f>
        <v/>
      </c>
      <c r="AY54" s="57" t="s">
        <v>28</v>
      </c>
      <c r="AZ54" s="58" t="s">
        <v>28</v>
      </c>
      <c r="BA54" s="500"/>
      <c r="BB54" s="491"/>
      <c r="BC54" s="40" t="s">
        <v>191</v>
      </c>
      <c r="BD54" s="52" t="str">
        <f>IFERROR(IF(LOOKUP(1,0/('[1]檢查、製造商、認證種類、字號'!$B$2:$B$7525&amp;'[1]檢查、製造商、認證種類、字號'!$E$2:$E$7525=BF54&amp;BE54),'[1]檢查、製造商、認證種類、字號'!$C$2:$C$7525)=0,"",LOOKUP(1,0/('[1]檢查、製造商、認證種類、字號'!$B$2:$B$7525&amp;'[1]檢查、製造商、認證種類、字號'!$E$2:$E$7525=BF54&amp;BE54),'[1]檢查、製造商、認證種類、字號'!$C$2:$C$7525)),"")</f>
        <v/>
      </c>
      <c r="BE54" s="60" t="str">
        <f>IFERROR(IF(IFERROR(VLOOKUP(BF54&amp;LEFT($G$3,2),'[1]檢查、製造商、認證種類、字號'!$P$1:$Q$2,2,FALSE),"")="",VLOOKUP(BF54,'[1]檢查、製造商、認證種類、字號'!$B$2:$E$7525,4,FALSE),VLOOKUP(BF54&amp;LEFT($G$3,2),'[1]檢查、製造商、認證種類、字號'!$P$1:$Q$2,2,FALSE)),"")</f>
        <v/>
      </c>
      <c r="BF54" s="140"/>
      <c r="BG54" s="40"/>
      <c r="BH54" s="40"/>
      <c r="BI54" s="48" t="str">
        <f>IFERROR(IF(LOOKUP(1,0/('[1]檢查、製造商、認證種類、字號'!$B$2:$B$7525&amp;'[1]檢查、製造商、認證種類、字號'!$E$2:$E$7525=BF54&amp;BE54),'[1]檢查、製造商、認證種類、字號'!$F$2:$F$7525)=0,"",LOOKUP(1,0/('[1]檢查、製造商、認證種類、字號'!$B$2:$B$7525&amp;'[1]檢查、製造商、認證種類、字號'!$E$2:$E$7525=BF54&amp;BE54),'[1]檢查、製造商、認證種類、字號'!$F$2:$F$7525)),"")</f>
        <v/>
      </c>
      <c r="BJ54" s="52" t="str">
        <f>IFERROR(IF(LOOKUP(1,0/('[1]檢查、製造商、認證種類、字號'!$B$2:$B$7525&amp;'[1]檢查、製造商、認證種類、字號'!$E$2:$E$7525=BF54&amp;BE54),'[1]檢查、製造商、認證種類、字號'!$H$2:$H$7525)=0,"",LOOKUP(1,0/('[1]檢查、製造商、認證種類、字號'!$B$2:$B$7525&amp;'[1]檢查、製造商、認證種類、字號'!$E$2:$E$7525=BF54&amp;BE54),'[1]檢查、製造商、認證種類、字號'!$H$2:$H$7525)),"")</f>
        <v/>
      </c>
      <c r="BK54" s="59" t="str">
        <f>IFERROR(IF(LOOKUP(1,0/('[1]檢查、製造商、認證種類、字號'!$B$2:$B$7525&amp;'[1]檢查、製造商、認證種類、字號'!$E$2:$E$7525=BF54&amp;BE54),'[1]檢查、製造商、認證種類、字號'!$I$2:$I$7525)=0,"",LOOKUP(1,0/('[1]檢查、製造商、認證種類、字號'!$B$2:$B$7525&amp;'[1]檢查、製造商、認證種類、字號'!$E$2:$E$7525=BF54&amp;BE54),'[1]檢查、製造商、認證種類、字號'!$I$2:$I$7525)),"")</f>
        <v/>
      </c>
      <c r="BL54" s="57" t="s">
        <v>28</v>
      </c>
      <c r="BM54" s="58" t="s">
        <v>28</v>
      </c>
      <c r="BN54" s="493"/>
      <c r="BO54" s="491"/>
      <c r="BP54" s="40" t="s">
        <v>191</v>
      </c>
      <c r="BQ54" s="52" t="str">
        <f>IFERROR(IF(LOOKUP(1,0/('[1]檢查、製造商、認證種類、字號'!$B$2:$B$7525&amp;'[1]檢查、製造商、認證種類、字號'!$E$2:$E$7525=BS54&amp;BR54),'[1]檢查、製造商、認證種類、字號'!$C$2:$C$7525)=0,"",LOOKUP(1,0/('[1]檢查、製造商、認證種類、字號'!$B$2:$B$7525&amp;'[1]檢查、製造商、認證種類、字號'!$E$2:$E$7525=BS54&amp;BR54),'[1]檢查、製造商、認證種類、字號'!$C$2:$C$7525)),"")</f>
        <v/>
      </c>
      <c r="BR54" s="60" t="str">
        <f>IFERROR(IF(IFERROR(VLOOKUP(BS54&amp;LEFT($G$3,2),'[1]檢查、製造商、認證種類、字號'!$P$1:$Q$2,2,FALSE),"")="",VLOOKUP(BS54,'[1]檢查、製造商、認證種類、字號'!$B$2:$E$7525,4,FALSE),VLOOKUP(BS54&amp;LEFT($G$3,2),'[1]檢查、製造商、認證種類、字號'!$P$1:$Q$2,2,FALSE)),"")</f>
        <v/>
      </c>
      <c r="BS54" s="140"/>
      <c r="BT54" s="40"/>
      <c r="BU54" s="40"/>
      <c r="BV54" s="48" t="str">
        <f>IFERROR(IF(LOOKUP(1,0/('[1]檢查、製造商、認證種類、字號'!$B$2:$B$7525&amp;'[1]檢查、製造商、認證種類、字號'!$E$2:$E$7525=BS54&amp;BR54),'[1]檢查、製造商、認證種類、字號'!$F$2:$F$7525)=0,"",LOOKUP(1,0/('[1]檢查、製造商、認證種類、字號'!$B$2:$B$7525&amp;'[1]檢查、製造商、認證種類、字號'!$E$2:$E$7525=BS54&amp;BR54),'[1]檢查、製造商、認證種類、字號'!$F$2:$F$7525)),"")</f>
        <v/>
      </c>
      <c r="BW54" s="61"/>
      <c r="BX54" s="40" t="str">
        <f t="shared" si="45"/>
        <v/>
      </c>
      <c r="BY54" s="52" t="str">
        <f>IFERROR(IF(LOOKUP(1,0/('[1]檢查、製造商、認證種類、字號'!$B$2:$B$7525&amp;'[1]檢查、製造商、認證種類、字號'!$E$2:$E$7525=BS54&amp;BR54),'[1]檢查、製造商、認證種類、字號'!$H$2:$H$7525)=0,"",LOOKUP(1,0/('[1]檢查、製造商、認證種類、字號'!$B$2:$B$7525&amp;'[1]檢查、製造商、認證種類、字號'!$E$2:$E$7525=BS54&amp;BR54),'[1]檢查、製造商、認證種類、字號'!$H$2:$H$7525)),"")</f>
        <v/>
      </c>
      <c r="BZ54" s="59" t="str">
        <f>IFERROR(IF(LOOKUP(1,0/('[1]檢查、製造商、認證種類、字號'!$B$2:$B$7525&amp;'[1]檢查、製造商、認證種類、字號'!$E$2:$E$7525=BS54&amp;BR54),'[1]檢查、製造商、認證種類、字號'!$I$2:$I$7525)=0,"",LOOKUP(1,0/('[1]檢查、製造商、認證種類、字號'!$B$2:$B$7525&amp;'[1]檢查、製造商、認證種類、字號'!$E$2:$E$7525=BS54&amp;BR54),'[1]檢查、製造商、認證種類、字號'!$I$2:$I$7525)),"")</f>
        <v/>
      </c>
      <c r="CA54" s="57" t="s">
        <v>28</v>
      </c>
      <c r="CB54" s="58" t="s">
        <v>28</v>
      </c>
      <c r="CC54" s="64" t="s">
        <v>30</v>
      </c>
      <c r="CD54" s="64" t="str">
        <f>IFERROR(IF(LOOKUP(1,0/('[1]檢查、製造商、認證種類、字號'!$B$2:$B$7123&amp;'[1]檢查、製造商、認證種類、字號'!$E$2:$E$7123=CF54&amp;CE54),'[1]檢查、製造商、認證種類、字號'!$C$2:$C$7123)=0,"",LOOKUP(1,0/('[1]檢查、製造商、認證種類、字號'!$B$2:$B$7123&amp;'[1]檢查、製造商、認證種類、字號'!$E$2:$E$7123=CF54&amp;CE54),'[1]檢查、製造商、認證種類、字號'!$C$2:$C$7123)),"")</f>
        <v/>
      </c>
      <c r="CE54" s="64" t="str">
        <f>IFERROR(IF(IFERROR(VLOOKUP(CF54&amp;LEFT($G$3,2),'[1]檢查、製造商、認證種類、字號'!$Q$2:$R$87,2,FALSE),"")="",VLOOKUP(CF54,'[1]檢查、製造商、認證種類、字號'!$B$2:$G$7123,4,FALSE),VLOOKUP(CF54&amp;LEFT($G$3,2),'[1]檢查、製造商、認證種類、字號'!$Q$2:$R$198,2,FALSE)),"")</f>
        <v/>
      </c>
      <c r="CF54" s="64" t="s">
        <v>226</v>
      </c>
      <c r="CG54" s="64"/>
      <c r="CH54" s="284" t="str">
        <f>IFERROR(IF(LOOKUP(1,0/('[1]檢查、製造商、認證種類、字號'!$B$2:$B$7123&amp;'[1]檢查、製造商、認證種類、字號'!$E$2:$E$7123=CF54&amp;CE54),'[1]檢查、製造商、認證種類、字號'!$F$2:$F$7123)=0,"",LOOKUP(1,0/('[1]檢查、製造商、認證種類、字號'!$B$2:$B$7123&amp;'[1]檢查、製造商、認證種類、字號'!$E$2:$E$7123=CF54&amp;CE54),'[1]檢查、製造商、認證種類、字號'!$F$2:$F$7123)),"")</f>
        <v/>
      </c>
      <c r="CI54" s="244"/>
      <c r="CJ54" s="285" t="str">
        <f t="shared" si="2"/>
        <v/>
      </c>
      <c r="CK54" s="52" t="str">
        <f>IFERROR(IF(LOOKUP(1,0/('[1]檢查、製造商、認證種類、字號'!$B$2:$B$7123&amp;'[1]檢查、製造商、認證種類、字號'!$E$2:$E$7123=CF54&amp;CE54),'[1]檢查、製造商、認證種類、字號'!$H$2:$H$7123)=0,"",LOOKUP(1,0/('[1]檢查、製造商、認證種類、字號'!$B$2:$B$7123&amp;'[1]檢查、製造商、認證種類、字號'!$E$2:$E$7123=CF54&amp;CE54),'[1]檢查、製造商、認證種類、字號'!$H$2:$H$7123)),"")</f>
        <v/>
      </c>
      <c r="CL54" s="59" t="str">
        <f>IFERROR(IF(LOOKUP(1,0/('[1]檢查、製造商、認證種類、字號'!$B$2:$B$7123&amp;'[1]檢查、製造商、認證種類、字號'!$E$2:$E$7123=CF54&amp;CE54),'[1]檢查、製造商、認證種類、字號'!$I$2:$I$7123)=0,"",LOOKUP(1,0/('[1]檢查、製造商、認證種類、字號'!$B$2:$B$7123&amp;'[1]檢查、製造商、認證種類、字號'!$E$2:$E$7123=CF54&amp;CE54),'[1]檢查、製造商、認證種類、字號'!$I$2:$I$7123)),"")</f>
        <v/>
      </c>
      <c r="CM54" s="57"/>
      <c r="CN54" s="58"/>
    </row>
    <row r="55" spans="1:93" s="32" customFormat="1" ht="24.75">
      <c r="A55" s="497"/>
      <c r="B55" s="491"/>
      <c r="C55" s="40" t="s">
        <v>191</v>
      </c>
      <c r="D55" s="52" t="str">
        <f>IFERROR(IF(LOOKUP(1,0/('[1]檢查、製造商、認證種類、字號'!$B$2:$B$7525&amp;'[1]檢查、製造商、認證種類、字號'!$E$2:$E$7525=F55&amp;E55),'[1]檢查、製造商、認證種類、字號'!$C$2:$C$7525)=0,"",LOOKUP(1,0/('[1]檢查、製造商、認證種類、字號'!$B$2:$B$7525&amp;'[1]檢查、製造商、認證種類、字號'!$E$2:$E$7525=F55&amp;E55),'[1]檢查、製造商、認證種類、字號'!$C$2:$C$7525)),"")</f>
        <v/>
      </c>
      <c r="E55" s="60" t="str">
        <f>IFERROR(IF(IFERROR(VLOOKUP(F55&amp;LEFT($G$3,2),'[1]檢查、製造商、認證種類、字號'!$P$1:$Q$2,2,FALSE),"")="",VLOOKUP(F55,'[1]檢查、製造商、認證種類、字號'!$B$2:$E$7525,4,FALSE),VLOOKUP(F55&amp;LEFT($G$3,2),'[1]檢查、製造商、認證種類、字號'!$P$1:$Q$2,2,FALSE)),"")</f>
        <v/>
      </c>
      <c r="F55" s="138"/>
      <c r="G55" s="40"/>
      <c r="H55" s="40"/>
      <c r="I55" s="48" t="str">
        <f>IFERROR(IF(LOOKUP(1,0/('[1]檢查、製造商、認證種類、字號'!$B$2:$B$7525&amp;'[1]檢查、製造商、認證種類、字號'!$E$2:$E$7525=F55&amp;E55),'[1]檢查、製造商、認證種類、字號'!$F$2:$F$7525)=0,"",LOOKUP(1,0/('[1]檢查、製造商、認證種類、字號'!$B$2:$B$7525&amp;'[1]檢查、製造商、認證種類、字號'!$E$2:$E$7525=F55&amp;E55),'[1]檢查、製造商、認證種類、字號'!$F$2:$F$7525)),"")</f>
        <v/>
      </c>
      <c r="J55" s="52" t="str">
        <f>IFERROR(IF(LOOKUP(1,0/('[1]檢查、製造商、認證種類、字號'!$B$2:$B$7525&amp;'[1]檢查、製造商、認證種類、字號'!$E$2:$E$7525=F55&amp;E55),'[1]檢查、製造商、認證種類、字號'!$H$2:$H$7525)=0,"",LOOKUP(1,0/('[1]檢查、製造商、認證種類、字號'!$B$2:$B$7525&amp;'[1]檢查、製造商、認證種類、字號'!$E$2:$E$7525=F55&amp;E55),'[1]檢查、製造商、認證種類、字號'!$H$2:$H$7525)),"")</f>
        <v/>
      </c>
      <c r="K55" s="52" t="str">
        <f>IFERROR(IF(LOOKUP(1,0/('[1]檢查、製造商、認證種類、字號'!$B$2:$B$7525&amp;'[1]檢查、製造商、認證種類、字號'!$E$2:$E$7525=F55&amp;E55),'[1]檢查、製造商、認證種類、字號'!$I$2:$I$7525)=0,"",LOOKUP(1,0/('[1]檢查、製造商、認證種類、字號'!$B$2:$B$7525&amp;'[1]檢查、製造商、認證種類、字號'!$E$2:$E$7525=F55&amp;E55),'[1]檢查、製造商、認證種類、字號'!$I$2:$I$7525)),"")</f>
        <v/>
      </c>
      <c r="L55" s="57" t="s">
        <v>28</v>
      </c>
      <c r="M55" s="58" t="s">
        <v>28</v>
      </c>
      <c r="N55" s="500"/>
      <c r="O55" s="491"/>
      <c r="P55" s="40" t="s">
        <v>191</v>
      </c>
      <c r="Q55" s="52" t="str">
        <f>IFERROR(IF(LOOKUP(1,0/('[1]檢查、製造商、認證種類、字號'!$B$2:$B$7525&amp;'[1]檢查、製造商、認證種類、字號'!$E$2:$E$7525=S55&amp;R55),'[1]檢查、製造商、認證種類、字號'!$C$2:$C$7525)=0,"",LOOKUP(1,0/('[1]檢查、製造商、認證種類、字號'!$B$2:$B$7525&amp;'[1]檢查、製造商、認證種類、字號'!$E$2:$E$7525=S55&amp;R55),'[1]檢查、製造商、認證種類、字號'!$C$2:$C$7525)),"")</f>
        <v/>
      </c>
      <c r="R55" s="60" t="str">
        <f>IFERROR(IF(IFERROR(VLOOKUP(S55&amp;LEFT($G$3,2),'[1]檢查、製造商、認證種類、字號'!$P$1:$Q$2,2,FALSE),"")="",VLOOKUP(S55,'[1]檢查、製造商、認證種類、字號'!$B$2:$E$7525,4,FALSE),VLOOKUP(S55&amp;LEFT($G$3,2),'[1]檢查、製造商、認證種類、字號'!$P$1:$Q$2,2,FALSE)),"")</f>
        <v/>
      </c>
      <c r="S55" s="138"/>
      <c r="T55" s="40"/>
      <c r="U55" s="40"/>
      <c r="V55" s="48" t="str">
        <f>IFERROR(IF(LOOKUP(1,0/('[1]檢查、製造商、認證種類、字號'!$B$2:$B$7525&amp;'[1]檢查、製造商、認證種類、字號'!$E$2:$E$7525=S55&amp;R55),'[1]檢查、製造商、認證種類、字號'!$F$2:$F$7525)=0,"",LOOKUP(1,0/('[1]檢查、製造商、認證種類、字號'!$B$2:$B$7525&amp;'[1]檢查、製造商、認證種類、字號'!$E$2:$E$7525=S55&amp;R55),'[1]檢查、製造商、認證種類、字號'!$F$2:$F$7525)),"")</f>
        <v/>
      </c>
      <c r="W55" s="52" t="str">
        <f>IFERROR(IF(LOOKUP(1,0/('[1]檢查、製造商、認證種類、字號'!$B$2:$B$7525&amp;'[1]檢查、製造商、認證種類、字號'!$E$2:$E$7525=S55&amp;R55),'[1]檢查、製造商、認證種類、字號'!$H$2:$H$7525)=0,"",LOOKUP(1,0/('[1]檢查、製造商、認證種類、字號'!$B$2:$B$7525&amp;'[1]檢查、製造商、認證種類、字號'!$E$2:$E$7525=S55&amp;R55),'[1]檢查、製造商、認證種類、字號'!$H$2:$H$7525)),"")</f>
        <v/>
      </c>
      <c r="X55" s="59" t="str">
        <f>IFERROR(IF(LOOKUP(1,0/('[1]檢查、製造商、認證種類、字號'!$B$2:$B$7525&amp;'[1]檢查、製造商、認證種類、字號'!$E$2:$E$7525=S55&amp;R55),'[1]檢查、製造商、認證種類、字號'!$I$2:$I$7525)=0,"",LOOKUP(1,0/('[1]檢查、製造商、認證種類、字號'!$B$2:$B$7525&amp;'[1]檢查、製造商、認證種類、字號'!$E$2:$E$7525=S55&amp;R55),'[1]檢查、製造商、認證種類、字號'!$I$2:$I$7525)),"")</f>
        <v/>
      </c>
      <c r="Y55" s="57" t="s">
        <v>28</v>
      </c>
      <c r="Z55" s="58" t="s">
        <v>28</v>
      </c>
      <c r="AA55" s="497"/>
      <c r="AB55" s="491"/>
      <c r="AC55" s="40" t="s">
        <v>191</v>
      </c>
      <c r="AD55" s="52" t="str">
        <f>IFERROR(IF(LOOKUP(1,0/('[1]檢查、製造商、認證種類、字號'!$B$2:$B$7525&amp;'[1]檢查、製造商、認證種類、字號'!$E$2:$E$7525=AF55&amp;AE55),'[1]檢查、製造商、認證種類、字號'!$C$2:$C$7525)=0,"",LOOKUP(1,0/('[1]檢查、製造商、認證種類、字號'!$B$2:$B$7525&amp;'[1]檢查、製造商、認證種類、字號'!$E$2:$E$7525=AF55&amp;AE55),'[1]檢查、製造商、認證種類、字號'!$C$2:$C$7525)),"")</f>
        <v/>
      </c>
      <c r="AE55" s="60" t="str">
        <f>IFERROR(IF(IFERROR(VLOOKUP(AF55&amp;LEFT($G$3,2),'[1]檢查、製造商、認證種類、字號'!$P$1:$Q$2,2,FALSE),"")="",VLOOKUP(AF55,'[1]檢查、製造商、認證種類、字號'!$B$2:$E$7525,4,FALSE),VLOOKUP(AF55&amp;LEFT($G$3,2),'[1]檢查、製造商、認證種類、字號'!$P$1:$Q$2,2,FALSE)),"")</f>
        <v/>
      </c>
      <c r="AF55" s="140"/>
      <c r="AG55" s="40"/>
      <c r="AH55" s="40"/>
      <c r="AI55" s="48" t="str">
        <f>IFERROR(IF(LOOKUP(1,0/('[1]檢查、製造商、認證種類、字號'!$B$2:$B$7525&amp;'[1]檢查、製造商、認證種類、字號'!$E$2:$E$7525=AF55&amp;AE55),'[1]檢查、製造商、認證種類、字號'!$F$2:$F$7525)=0,"",LOOKUP(1,0/('[1]檢查、製造商、認證種類、字號'!$B$2:$B$7525&amp;'[1]檢查、製造商、認證種類、字號'!$E$2:$E$7525=AF55&amp;AE55),'[1]檢查、製造商、認證種類、字號'!$F$2:$F$7525)),"")</f>
        <v/>
      </c>
      <c r="AJ55" s="52" t="str">
        <f>IFERROR(IF(LOOKUP(1,0/('[1]檢查、製造商、認證種類、字號'!$B$2:$B$7525&amp;'[1]檢查、製造商、認證種類、字號'!$E$2:$E$7525=AF55&amp;AE55),'[1]檢查、製造商、認證種類、字號'!$H$2:$H$7525)=0,"",LOOKUP(1,0/('[1]檢查、製造商、認證種類、字號'!$B$2:$B$7525&amp;'[1]檢查、製造商、認證種類、字號'!$E$2:$E$7525=AF55&amp;AE55),'[1]檢查、製造商、認證種類、字號'!$H$2:$H$7525)),"")</f>
        <v/>
      </c>
      <c r="AK55" s="59" t="str">
        <f>IFERROR(IF(LOOKUP(1,0/('[1]檢查、製造商、認證種類、字號'!$B$2:$B$7525&amp;'[1]檢查、製造商、認證種類、字號'!$E$2:$E$7525=AF55&amp;AE55),'[1]檢查、製造商、認證種類、字號'!$I$2:$I$7525)=0,"",LOOKUP(1,0/('[1]檢查、製造商、認證種類、字號'!$B$2:$B$7525&amp;'[1]檢查、製造商、認證種類、字號'!$E$2:$E$7525=AF55&amp;AE55),'[1]檢查、製造商、認證種類、字號'!$I$2:$I$7525)),"")</f>
        <v/>
      </c>
      <c r="AL55" s="57" t="s">
        <v>28</v>
      </c>
      <c r="AM55" s="58" t="s">
        <v>28</v>
      </c>
      <c r="AN55" s="503"/>
      <c r="AO55" s="491"/>
      <c r="AP55" s="40" t="s">
        <v>191</v>
      </c>
      <c r="AQ55" s="52" t="str">
        <f>IFERROR(IF(LOOKUP(1,0/('[1]檢查、製造商、認證種類、字號'!$B$2:$B$7525&amp;'[1]檢查、製造商、認證種類、字號'!$E$2:$E$7525=AS55&amp;AR55),'[1]檢查、製造商、認證種類、字號'!$C$2:$C$7525)=0,"",LOOKUP(1,0/('[1]檢查、製造商、認證種類、字號'!$B$2:$B$7525&amp;'[1]檢查、製造商、認證種類、字號'!$E$2:$E$7525=AS55&amp;AR55),'[1]檢查、製造商、認證種類、字號'!$C$2:$C$7525)),"")</f>
        <v/>
      </c>
      <c r="AR55" s="60" t="str">
        <f>IFERROR(IF(IFERROR(VLOOKUP(AS55&amp;LEFT($G$3,2),'[1]檢查、製造商、認證種類、字號'!$P$1:$Q$2,2,FALSE),"")="",VLOOKUP(AS55,'[1]檢查、製造商、認證種類、字號'!$B$2:$E$7525,4,FALSE),VLOOKUP(AS55&amp;LEFT($G$3,2),'[1]檢查、製造商、認證種類、字號'!$P$1:$Q$2,2,FALSE)),"")</f>
        <v/>
      </c>
      <c r="AS55" s="140"/>
      <c r="AT55" s="40"/>
      <c r="AU55" s="40"/>
      <c r="AV55" s="48" t="str">
        <f>IFERROR(IF(LOOKUP(1,0/('[1]檢查、製造商、認證種類、字號'!$B$2:$B$7525&amp;'[1]檢查、製造商、認證種類、字號'!$E$2:$E$7525=AS55&amp;AR55),'[1]檢查、製造商、認證種類、字號'!$F$2:$F$7525)=0,"",LOOKUP(1,0/('[1]檢查、製造商、認證種類、字號'!$B$2:$B$7525&amp;'[1]檢查、製造商、認證種類、字號'!$E$2:$E$7525=AS55&amp;AR55),'[1]檢查、製造商、認證種類、字號'!$F$2:$F$7525)),"")</f>
        <v/>
      </c>
      <c r="AW55" s="52" t="str">
        <f>IFERROR(IF(LOOKUP(1,0/('[1]檢查、製造商、認證種類、字號'!$B$2:$B$7525&amp;'[1]檢查、製造商、認證種類、字號'!$E$2:$E$7525=AS55&amp;AR55),'[1]檢查、製造商、認證種類、字號'!$H$2:$H$7525)=0,"",LOOKUP(1,0/('[1]檢查、製造商、認證種類、字號'!$B$2:$B$7525&amp;'[1]檢查、製造商、認證種類、字號'!$E$2:$E$7525=AS55&amp;AR55),'[1]檢查、製造商、認證種類、字號'!$H$2:$H$7525)),"")</f>
        <v/>
      </c>
      <c r="AX55" s="59" t="str">
        <f>IFERROR(IF(LOOKUP(1,0/('[1]檢查、製造商、認證種類、字號'!$B$2:$B$7525&amp;'[1]檢查、製造商、認證種類、字號'!$E$2:$E$7525=AS55&amp;AR55),'[1]檢查、製造商、認證種類、字號'!$I$2:$I$7525)=0,"",LOOKUP(1,0/('[1]檢查、製造商、認證種類、字號'!$B$2:$B$7525&amp;'[1]檢查、製造商、認證種類、字號'!$E$2:$E$7525=AS55&amp;AR55),'[1]檢查、製造商、認證種類、字號'!$I$2:$I$7525)),"")</f>
        <v/>
      </c>
      <c r="AY55" s="57" t="s">
        <v>28</v>
      </c>
      <c r="AZ55" s="58" t="s">
        <v>28</v>
      </c>
      <c r="BA55" s="500"/>
      <c r="BB55" s="491"/>
      <c r="BC55" s="40" t="s">
        <v>191</v>
      </c>
      <c r="BD55" s="52" t="str">
        <f>IFERROR(IF(LOOKUP(1,0/('[1]檢查、製造商、認證種類、字號'!$B$2:$B$7525&amp;'[1]檢查、製造商、認證種類、字號'!$E$2:$E$7525=BF55&amp;BE55),'[1]檢查、製造商、認證種類、字號'!$C$2:$C$7525)=0,"",LOOKUP(1,0/('[1]檢查、製造商、認證種類、字號'!$B$2:$B$7525&amp;'[1]檢查、製造商、認證種類、字號'!$E$2:$E$7525=BF55&amp;BE55),'[1]檢查、製造商、認證種類、字號'!$C$2:$C$7525)),"")</f>
        <v/>
      </c>
      <c r="BE55" s="60" t="str">
        <f>IFERROR(IF(IFERROR(VLOOKUP(BF55&amp;LEFT($G$3,2),'[1]檢查、製造商、認證種類、字號'!$Q$2:$R$242,2,FALSE),"")="",VLOOKUP(BF55,'[1]檢查、製造商、認證種類、字號'!$B$2:$E$7525,4,FALSE),VLOOKUP(BF55&amp;LEFT($G$3,2),'[1]檢查、製造商、認證種類、字號'!$Q$2:$R$242,2,FALSE)),"")</f>
        <v>定翔</v>
      </c>
      <c r="BF55" s="140" t="s">
        <v>227</v>
      </c>
      <c r="BG55" s="40"/>
      <c r="BH55" s="205">
        <v>0.1</v>
      </c>
      <c r="BI55" s="48" t="str">
        <f>IFERROR(IF(LOOKUP(1,0/('[1]檢查、製造商、認證種類、字號'!$B$2:$B$7525&amp;'[1]檢查、製造商、認證種類、字號'!$E$2:$E$7525=BF55&amp;BE55),'[1]檢查、製造商、認證種類、字號'!$F$2:$F$7525)=0,"",LOOKUP(1,0/('[1]檢查、製造商、認證種類、字號'!$B$2:$B$7525&amp;'[1]檢查、製造商、認證種類、字號'!$E$2:$E$7525=BF55&amp;BE55),'[1]檢查、製造商、認證種類、字號'!$F$2:$F$7525)),"")</f>
        <v>KG</v>
      </c>
      <c r="BJ55" s="52" t="str">
        <f>IFERROR(IF(LOOKUP(1,0/('[1]檢查、製造商、認證種類、字號'!$B$2:$B$7525&amp;'[1]檢查、製造商、認證種類、字號'!$E$2:$E$7525=BF55&amp;BE55),'[1]檢查、製造商、認證種類、字號'!$H$2:$H$7525)=0,"",LOOKUP(1,0/('[1]檢查、製造商、認證種類、字號'!$B$2:$B$7525&amp;'[1]檢查、製造商、認證種類、字號'!$E$2:$E$7525=BF55&amp;BE55),'[1]檢查、製造商、認證種類、字號'!$H$2:$H$7525)),"")</f>
        <v/>
      </c>
      <c r="BK55" s="59" t="str">
        <f>IFERROR(IF(LOOKUP(1,0/('[1]檢查、製造商、認證種類、字號'!$B$2:$B$7525&amp;'[1]檢查、製造商、認證種類、字號'!$E$2:$E$7525=BF55&amp;BE55),'[1]檢查、製造商、認證種類、字號'!$I$2:$I$7525)=0,"",LOOKUP(1,0/('[1]檢查、製造商、認證種類、字號'!$B$2:$B$7525&amp;'[1]檢查、製造商、認證種類、字號'!$E$2:$E$7525=BF55&amp;BE55),'[1]檢查、製造商、認證種類、字號'!$I$2:$I$7525)),"")</f>
        <v/>
      </c>
      <c r="BL55" s="57" t="s">
        <v>28</v>
      </c>
      <c r="BM55" s="58" t="s">
        <v>28</v>
      </c>
      <c r="BN55" s="493"/>
      <c r="BO55" s="491"/>
      <c r="BP55" s="40" t="s">
        <v>191</v>
      </c>
      <c r="BQ55" s="52" t="str">
        <f>IFERROR(IF(LOOKUP(1,0/('[1]檢查、製造商、認證種類、字號'!$B$2:$B$7525&amp;'[1]檢查、製造商、認證種類、字號'!$E$2:$E$7525=BS55&amp;BR55),'[1]檢查、製造商、認證種類、字號'!$C$2:$C$7525)=0,"",LOOKUP(1,0/('[1]檢查、製造商、認證種類、字號'!$B$2:$B$7525&amp;'[1]檢查、製造商、認證種類、字號'!$E$2:$E$7525=BS55&amp;BR55),'[1]檢查、製造商、認證種類、字號'!$C$2:$C$7525)),"")</f>
        <v/>
      </c>
      <c r="BR55" s="60" t="str">
        <f>IFERROR(IF(IFERROR(VLOOKUP(BS55&amp;LEFT($G$3,2),'[1]檢查、製造商、認證種類、字號'!$P$1:$Q$2,2,FALSE),"")="",VLOOKUP(BS55,'[1]檢查、製造商、認證種類、字號'!$B$2:$E$7525,4,FALSE),VLOOKUP(BS55&amp;LEFT($G$3,2),'[1]檢查、製造商、認證種類、字號'!$P$1:$Q$2,2,FALSE)),"")</f>
        <v/>
      </c>
      <c r="BS55" s="140"/>
      <c r="BT55" s="40"/>
      <c r="BU55" s="40"/>
      <c r="BV55" s="48" t="str">
        <f>IFERROR(IF(LOOKUP(1,0/('[1]檢查、製造商、認證種類、字號'!$B$2:$B$7525&amp;'[1]檢查、製造商、認證種類、字號'!$E$2:$E$7525=BS55&amp;BR55),'[1]檢查、製造商、認證種類、字號'!$F$2:$F$7525)=0,"",LOOKUP(1,0/('[1]檢查、製造商、認證種類、字號'!$B$2:$B$7525&amp;'[1]檢查、製造商、認證種類、字號'!$E$2:$E$7525=BS55&amp;BR55),'[1]檢查、製造商、認證種類、字號'!$F$2:$F$7525)),"")</f>
        <v/>
      </c>
      <c r="BW55" s="61"/>
      <c r="BX55" s="40" t="str">
        <f t="shared" si="45"/>
        <v/>
      </c>
      <c r="BY55" s="52" t="str">
        <f>IFERROR(IF(LOOKUP(1,0/('[1]檢查、製造商、認證種類、字號'!$B$2:$B$7525&amp;'[1]檢查、製造商、認證種類、字號'!$E$2:$E$7525=BS55&amp;BR55),'[1]檢查、製造商、認證種類、字號'!$H$2:$H$7525)=0,"",LOOKUP(1,0/('[1]檢查、製造商、認證種類、字號'!$B$2:$B$7525&amp;'[1]檢查、製造商、認證種類、字號'!$E$2:$E$7525=BS55&amp;BR55),'[1]檢查、製造商、認證種類、字號'!$H$2:$H$7525)),"")</f>
        <v/>
      </c>
      <c r="BZ55" s="59" t="str">
        <f>IFERROR(IF(LOOKUP(1,0/('[1]檢查、製造商、認證種類、字號'!$B$2:$B$7525&amp;'[1]檢查、製造商、認證種類、字號'!$E$2:$E$7525=BS55&amp;BR55),'[1]檢查、製造商、認證種類、字號'!$I$2:$I$7525)=0,"",LOOKUP(1,0/('[1]檢查、製造商、認證種類、字號'!$B$2:$B$7525&amp;'[1]檢查、製造商、認證種類、字號'!$E$2:$E$7525=BS55&amp;BR55),'[1]檢查、製造商、認證種類、字號'!$I$2:$I$7525)),"")</f>
        <v/>
      </c>
      <c r="CA55" s="57" t="s">
        <v>28</v>
      </c>
      <c r="CB55" s="58" t="s">
        <v>28</v>
      </c>
      <c r="CC55" s="64" t="s">
        <v>30</v>
      </c>
      <c r="CD55" s="64" t="str">
        <f>IFERROR(IF(LOOKUP(1,0/('[1]檢查、製造商、認證種類、字號'!$B$2:$B$7123&amp;'[1]檢查、製造商、認證種類、字號'!$E$2:$E$7123=CF55&amp;CE55),'[1]檢查、製造商、認證種類、字號'!$C$2:$C$7123)=0,"",LOOKUP(1,0/('[1]檢查、製造商、認證種類、字號'!$B$2:$B$7123&amp;'[1]檢查、製造商、認證種類、字號'!$E$2:$E$7123=CF55&amp;CE55),'[1]檢查、製造商、認證種類、字號'!$C$2:$C$7123)),"")</f>
        <v/>
      </c>
      <c r="CE55" s="64" t="str">
        <f>IFERROR(IF(IFERROR(VLOOKUP(CF55&amp;LEFT($G$3,2),'[1]檢查、製造商、認證種類、字號'!$Q$2:$R$87,2,FALSE),"")="",VLOOKUP(CF55,'[1]檢查、製造商、認證種類、字號'!$B$2:$G$7123,4,FALSE),VLOOKUP(CF55&amp;LEFT($G$3,2),'[1]檢查、製造商、認證種類、字號'!$Q$2:$R$198,2,FALSE)),"")</f>
        <v/>
      </c>
      <c r="CF55" s="64" t="s">
        <v>228</v>
      </c>
      <c r="CG55" s="64"/>
      <c r="CH55" s="284" t="str">
        <f>IFERROR(IF(LOOKUP(1,0/('[1]檢查、製造商、認證種類、字號'!$B$2:$B$7123&amp;'[1]檢查、製造商、認證種類、字號'!$E$2:$E$7123=CF55&amp;CE55),'[1]檢查、製造商、認證種類、字號'!$F$2:$F$7123)=0,"",LOOKUP(1,0/('[1]檢查、製造商、認證種類、字號'!$B$2:$B$7123&amp;'[1]檢查、製造商、認證種類、字號'!$E$2:$E$7123=CF55&amp;CE55),'[1]檢查、製造商、認證種類、字號'!$F$2:$F$7123)),"")</f>
        <v/>
      </c>
      <c r="CI55" s="244"/>
      <c r="CJ55" s="285" t="str">
        <f t="shared" si="2"/>
        <v/>
      </c>
      <c r="CK55" s="52" t="str">
        <f>IFERROR(IF(LOOKUP(1,0/('[1]檢查、製造商、認證種類、字號'!$B$2:$B$7123&amp;'[1]檢查、製造商、認證種類、字號'!$E$2:$E$7123=CF55&amp;CE55),'[1]檢查、製造商、認證種類、字號'!$H$2:$H$7123)=0,"",LOOKUP(1,0/('[1]檢查、製造商、認證種類、字號'!$B$2:$B$7123&amp;'[1]檢查、製造商、認證種類、字號'!$E$2:$E$7123=CF55&amp;CE55),'[1]檢查、製造商、認證種類、字號'!$H$2:$H$7123)),"")</f>
        <v/>
      </c>
      <c r="CL55" s="59" t="str">
        <f>IFERROR(IF(LOOKUP(1,0/('[1]檢查、製造商、認證種類、字號'!$B$2:$B$7123&amp;'[1]檢查、製造商、認證種類、字號'!$E$2:$E$7123=CF55&amp;CE55),'[1]檢查、製造商、認證種類、字號'!$I$2:$I$7123)=0,"",LOOKUP(1,0/('[1]檢查、製造商、認證種類、字號'!$B$2:$B$7123&amp;'[1]檢查、製造商、認證種類、字號'!$E$2:$E$7123=CF55&amp;CE55),'[1]檢查、製造商、認證種類、字號'!$I$2:$I$7123)),"")</f>
        <v/>
      </c>
      <c r="CM55" s="57"/>
      <c r="CN55" s="58"/>
    </row>
    <row r="56" spans="1:93" s="32" customFormat="1" ht="25.5" thickBot="1">
      <c r="A56" s="498"/>
      <c r="B56" s="492"/>
      <c r="C56" s="169"/>
      <c r="D56" s="169" t="s">
        <v>28</v>
      </c>
      <c r="E56" s="171" t="s">
        <v>28</v>
      </c>
      <c r="F56" s="163" t="s">
        <v>20</v>
      </c>
      <c r="G56" s="163">
        <f t="shared" ref="G56" si="47">SUM(G48:G55)</f>
        <v>21.6</v>
      </c>
      <c r="H56" s="163">
        <f>SUM(H48:H55)</f>
        <v>29.5</v>
      </c>
      <c r="I56" s="470" t="e">
        <f>#REF!/$H$5</f>
        <v>#REF!</v>
      </c>
      <c r="J56" s="172" t="s">
        <v>28</v>
      </c>
      <c r="K56" s="172" t="s">
        <v>28</v>
      </c>
      <c r="L56" s="174" t="s">
        <v>28</v>
      </c>
      <c r="M56" s="175" t="s">
        <v>28</v>
      </c>
      <c r="N56" s="501"/>
      <c r="O56" s="492"/>
      <c r="P56" s="169"/>
      <c r="Q56" s="169" t="s">
        <v>28</v>
      </c>
      <c r="R56" s="171" t="s">
        <v>28</v>
      </c>
      <c r="S56" s="163" t="s">
        <v>20</v>
      </c>
      <c r="T56" s="163">
        <f t="shared" ref="T56" si="48">SUM(T48:T55)</f>
        <v>42.5</v>
      </c>
      <c r="U56" s="163">
        <f>SUM(U48:U55)</f>
        <v>25</v>
      </c>
      <c r="V56" s="470" t="e">
        <f>#REF!/U$5</f>
        <v>#REF!</v>
      </c>
      <c r="W56" s="172" t="s">
        <v>28</v>
      </c>
      <c r="X56" s="286" t="s">
        <v>28</v>
      </c>
      <c r="Y56" s="174" t="s">
        <v>28</v>
      </c>
      <c r="Z56" s="175" t="s">
        <v>28</v>
      </c>
      <c r="AA56" s="498"/>
      <c r="AB56" s="492"/>
      <c r="AC56" s="169"/>
      <c r="AD56" s="169" t="s">
        <v>28</v>
      </c>
      <c r="AE56" s="171" t="s">
        <v>28</v>
      </c>
      <c r="AF56" s="163" t="s">
        <v>20</v>
      </c>
      <c r="AG56" s="163">
        <f t="shared" ref="AG56" si="49">SUM(AG48:AG55)</f>
        <v>21.5</v>
      </c>
      <c r="AH56" s="163">
        <f>SUM(AH48:AH55)</f>
        <v>40</v>
      </c>
      <c r="AI56" s="470" t="e">
        <f>#REF!/AH$5</f>
        <v>#REF!</v>
      </c>
      <c r="AJ56" s="172" t="s">
        <v>28</v>
      </c>
      <c r="AK56" s="286" t="s">
        <v>28</v>
      </c>
      <c r="AL56" s="174" t="s">
        <v>28</v>
      </c>
      <c r="AM56" s="175" t="s">
        <v>28</v>
      </c>
      <c r="AN56" s="504"/>
      <c r="AO56" s="492"/>
      <c r="AP56" s="169"/>
      <c r="AQ56" s="169" t="s">
        <v>28</v>
      </c>
      <c r="AR56" s="171" t="s">
        <v>28</v>
      </c>
      <c r="AS56" s="163" t="s">
        <v>20</v>
      </c>
      <c r="AT56" s="163">
        <f t="shared" ref="AT56" si="50">SUM(AT48:AT55)</f>
        <v>42</v>
      </c>
      <c r="AU56" s="163">
        <f>SUM(AU48:AU55)</f>
        <v>60</v>
      </c>
      <c r="AV56" s="470" t="e">
        <f>#REF!/AU$5</f>
        <v>#REF!</v>
      </c>
      <c r="AW56" s="172" t="s">
        <v>28</v>
      </c>
      <c r="AX56" s="286" t="s">
        <v>28</v>
      </c>
      <c r="AY56" s="174" t="s">
        <v>28</v>
      </c>
      <c r="AZ56" s="175" t="s">
        <v>28</v>
      </c>
      <c r="BA56" s="501"/>
      <c r="BB56" s="492"/>
      <c r="BC56" s="169"/>
      <c r="BD56" s="169" t="s">
        <v>28</v>
      </c>
      <c r="BE56" s="171" t="s">
        <v>28</v>
      </c>
      <c r="BF56" s="163" t="s">
        <v>20</v>
      </c>
      <c r="BG56" s="163">
        <f t="shared" ref="BG56" si="51">SUM(BG48:BG55)</f>
        <v>29</v>
      </c>
      <c r="BH56" s="163">
        <f>SUM(BH48:BH55)</f>
        <v>19.100000000000001</v>
      </c>
      <c r="BI56" s="470" t="e">
        <f>#REF!/BH$5</f>
        <v>#REF!</v>
      </c>
      <c r="BJ56" s="172" t="s">
        <v>28</v>
      </c>
      <c r="BK56" s="286" t="s">
        <v>28</v>
      </c>
      <c r="BL56" s="174" t="s">
        <v>28</v>
      </c>
      <c r="BM56" s="175" t="s">
        <v>28</v>
      </c>
      <c r="BN56" s="493"/>
      <c r="BO56" s="491"/>
      <c r="BP56" s="168"/>
      <c r="BQ56" s="168" t="s">
        <v>28</v>
      </c>
      <c r="BR56" s="161" t="s">
        <v>28</v>
      </c>
      <c r="BS56" s="162" t="s">
        <v>20</v>
      </c>
      <c r="BT56" s="162">
        <f t="shared" ref="BT56" si="52">SUM(BT48:BT55)</f>
        <v>0</v>
      </c>
      <c r="BU56" s="162">
        <f>SUM(BU48:BU55)</f>
        <v>0</v>
      </c>
      <c r="BV56" s="488">
        <f>BX56/BU$5</f>
        <v>0</v>
      </c>
      <c r="BW56" s="489"/>
      <c r="BX56" s="162">
        <f>SUM(BX48:BX55)</f>
        <v>0</v>
      </c>
      <c r="BY56" s="159" t="s">
        <v>28</v>
      </c>
      <c r="BZ56" s="287" t="s">
        <v>28</v>
      </c>
      <c r="CA56" s="164" t="s">
        <v>28</v>
      </c>
      <c r="CB56" s="165" t="s">
        <v>28</v>
      </c>
      <c r="CC56" s="243" t="s">
        <v>30</v>
      </c>
      <c r="CD56" s="243" t="str">
        <f>IFERROR(IF(LOOKUP(1,0/('[1]檢查、製造商、認證種類、字號'!$B$2:$B$7123&amp;'[1]檢查、製造商、認證種類、字號'!$E$2:$E$7123=CF56&amp;CE56),'[1]檢查、製造商、認證種類、字號'!$C$2:$C$7123)=0,"",LOOKUP(1,0/('[1]檢查、製造商、認證種類、字號'!$B$2:$B$7123&amp;'[1]檢查、製造商、認證種類、字號'!$E$2:$E$7123=CF56&amp;CE56),'[1]檢查、製造商、認證種類、字號'!$C$2:$C$7123)),"")</f>
        <v/>
      </c>
      <c r="CE56" s="243" t="str">
        <f>IFERROR(IF(IFERROR(VLOOKUP(CF56&amp;LEFT($G$3,2),'[1]檢查、製造商、認證種類、字號'!$Q$2:$R$87,2,FALSE),"")="",VLOOKUP(CF56,'[1]檢查、製造商、認證種類、字號'!$B$2:$G$7123,4,FALSE),VLOOKUP(CF56&amp;LEFT($G$3,2),'[1]檢查、製造商、認證種類、字號'!$Q$2:$R$198,2,FALSE)),"")</f>
        <v/>
      </c>
      <c r="CF56" s="243" t="s">
        <v>229</v>
      </c>
      <c r="CG56" s="243"/>
      <c r="CH56" s="288" t="str">
        <f>IFERROR(IF(LOOKUP(1,0/('[1]檢查、製造商、認證種類、字號'!$B$2:$B$7123&amp;'[1]檢查、製造商、認證種類、字號'!$E$2:$E$7123=CF56&amp;CE56),'[1]檢查、製造商、認證種類、字號'!$F$2:$F$7123)=0,"",LOOKUP(1,0/('[1]檢查、製造商、認證種類、字號'!$B$2:$B$7123&amp;'[1]檢查、製造商、認證種類、字號'!$E$2:$E$7123=CF56&amp;CE56),'[1]檢查、製造商、認證種類、字號'!$F$2:$F$7123)),"")</f>
        <v/>
      </c>
      <c r="CI56" s="244"/>
      <c r="CJ56" s="285" t="str">
        <f t="shared" si="2"/>
        <v/>
      </c>
      <c r="CK56" s="180" t="str">
        <f>IFERROR(IF(LOOKUP(1,0/('[1]檢查、製造商、認證種類、字號'!$B$2:$B$7123&amp;'[1]檢查、製造商、認證種類、字號'!$E$2:$E$7123=CF56&amp;CE56),'[1]檢查、製造商、認證種類、字號'!$H$2:$H$7123)=0,"",LOOKUP(1,0/('[1]檢查、製造商、認證種類、字號'!$B$2:$B$7123&amp;'[1]檢查、製造商、認證種類、字號'!$E$2:$E$7123=CF56&amp;CE56),'[1]檢查、製造商、認證種類、字號'!$H$2:$H$7123)),"")</f>
        <v/>
      </c>
      <c r="CL56" s="181" t="str">
        <f>IFERROR(IF(LOOKUP(1,0/('[1]檢查、製造商、認證種類、字號'!$B$2:$B$7123&amp;'[1]檢查、製造商、認證種類、字號'!$E$2:$E$7123=CF56&amp;CE56),'[1]檢查、製造商、認證種類、字號'!$I$2:$I$7123)=0,"",LOOKUP(1,0/('[1]檢查、製造商、認證種類、字號'!$B$2:$B$7123&amp;'[1]檢查、製造商、認證種類、字號'!$E$2:$E$7123=CF56&amp;CE56),'[1]檢查、製造商、認證種類、字號'!$I$2:$I$7123)),"")</f>
        <v/>
      </c>
      <c r="CM56" s="182"/>
      <c r="CN56" s="183"/>
    </row>
    <row r="57" spans="1:93" s="32" customFormat="1" ht="23.25" customHeight="1">
      <c r="A57" s="289" t="s">
        <v>230</v>
      </c>
      <c r="B57" s="290"/>
      <c r="C57" s="291" t="s">
        <v>231</v>
      </c>
      <c r="D57" s="292" t="str">
        <f>IFERROR(IF(LOOKUP(1,0/('[1]檢查、製造商、認證種類、字號'!$B$2:$B$7525&amp;'[1]檢查、製造商、認證種類、字號'!$E$2:$E$7525=F57&amp;E57),'[1]檢查、製造商、認證種類、字號'!$C$2:$C$7525)=0,"",LOOKUP(1,0/('[1]檢查、製造商、認證種類、字號'!$B$2:$B$7525&amp;'[1]檢查、製造商、認證種類、字號'!$E$2:$E$7525=F57&amp;E57),'[1]檢查、製造商、認證種類、字號'!$C$2:$C$7525)),"")</f>
        <v>光泉牧場股份有限公司</v>
      </c>
      <c r="E57" s="293" t="str">
        <f>IFERROR(IF(IFERROR(VLOOKUP(F57&amp;LEFT($G$3,2),'[1]檢查、製造商、認證種類、字號'!$Q$2:$R$242,2,FALSE),"")="",VLOOKUP(F57,'[1]檢查、製造商、認證種類、字號'!$B$2:$E$7525,4,FALSE),VLOOKUP(F57&amp;LEFT($G$3,2),'[1]檢查、製造商、認證種類、字號'!$Q$2:$R$242,2,FALSE)),"")</f>
        <v>光泉</v>
      </c>
      <c r="F57" s="294" t="s">
        <v>232</v>
      </c>
      <c r="G57" s="291"/>
      <c r="H57" s="292" t="s">
        <v>233</v>
      </c>
      <c r="I57" s="295" t="str">
        <f>IFERROR(IF(LOOKUP(1,0/('[1]檢查、製造商、認證種類、字號'!$B$2:$B$7525&amp;'[1]檢查、製造商、認證種類、字號'!$E$2:$E$7525=F57&amp;E57),'[1]檢查、製造商、認證種類、字號'!$F$2:$F$7525)=0,"",LOOKUP(1,0/('[1]檢查、製造商、認證種類、字號'!$B$2:$B$7525&amp;'[1]檢查、製造商、認證種類、字號'!$E$2:$E$7525=F57&amp;E57),'[1]檢查、製造商、認證種類、字號'!$F$2:$F$7525)),"")</f>
        <v>瓶</v>
      </c>
      <c r="J57" s="292" t="str">
        <f>IFERROR(IF(LOOKUP(1,0/('[1]檢查、製造商、認證種類、字號'!$B$2:$B$7525&amp;'[1]檢查、製造商、認證種類、字號'!$E$2:$E$7525=F57&amp;E57),'[1]檢查、製造商、認證種類、字號'!$H$2:$H$7525)=0,"",LOOKUP(1,0/('[1]檢查、製造商、認證種類、字號'!$B$2:$B$7525&amp;'[1]檢查、製造商、認證種類、字號'!$E$2:$E$7525=F57&amp;E57),'[1]檢查、製造商、認證種類、字號'!$H$2:$H$7525)),"")</f>
        <v>CAS台灣優良農產品</v>
      </c>
      <c r="K57" s="292">
        <f>IFERROR(IF(LOOKUP(1,0/('[1]檢查、製造商、認證種類、字號'!$B$2:$B$7525&amp;'[1]檢查、製造商、認證種類、字號'!$E$2:$E$7525=F57&amp;E57),'[1]檢查、製造商、認證種類、字號'!$I$2:$I$7525)=0,"",LOOKUP(1,0/('[1]檢查、製造商、認證種類、字號'!$B$2:$B$7525&amp;'[1]檢查、製造商、認證種類、字號'!$E$2:$E$7525=F57&amp;E57),'[1]檢查、製造商、認證種類、字號'!$I$2:$I$7525)),"")</f>
        <v>150301</v>
      </c>
      <c r="L57" s="296" t="s">
        <v>28</v>
      </c>
      <c r="M57" s="297" t="s">
        <v>28</v>
      </c>
      <c r="N57" s="298" t="str">
        <f>S57</f>
        <v>紅地球葡萄(進</v>
      </c>
      <c r="O57" s="290"/>
      <c r="P57" s="291"/>
      <c r="Q57" s="292" t="str">
        <f>IFERROR(IF(LOOKUP(1,0/('[1]檢查、製造商、認證種類、字號'!$B$2:$B$7525&amp;'[1]檢查、製造商、認證種類、字號'!$E$2:$E$7525=S57&amp;R57),'[1]檢查、製造商、認證種類、字號'!$C$2:$C$7525)=0,"",LOOKUP(1,0/('[1]檢查、製造商、認證種類、字號'!$B$2:$B$7525&amp;'[1]檢查、製造商、認證種類、字號'!$E$2:$E$7525=S57&amp;R57),'[1]檢查、製造商、認證種類、字號'!$C$2:$C$7525)),"")</f>
        <v>宏興青果行</v>
      </c>
      <c r="R57" s="299" t="str">
        <f>IFERROR(IF(IFERROR(VLOOKUP(S57&amp;LEFT($G$3,2),'[1]檢查、製造商、認證種類、字號'!$Q$2:$R$242,2,FALSE),"")="",VLOOKUP(S57,'[1]檢查、製造商、認證種類、字號'!$B$2:$E$7525,4,FALSE),VLOOKUP(S57&amp;LEFT($G$3,2),'[1]檢查、製造商、認證種類、字號'!$Q$2:$R$242,2,FALSE)),"")</f>
        <v>宏興</v>
      </c>
      <c r="S57" s="292" t="s">
        <v>234</v>
      </c>
      <c r="T57" s="291"/>
      <c r="U57" s="292">
        <v>1383</v>
      </c>
      <c r="V57" s="295" t="s">
        <v>235</v>
      </c>
      <c r="W57" s="292" t="str">
        <f>IFERROR(IF(LOOKUP(1,0/('[1]檢查、製造商、認證種類、字號'!$B$2:$B$7525&amp;'[1]檢查、製造商、認證種類、字號'!$E$2:$E$7525=S57&amp;R57),'[1]檢查、製造商、認證種類、字號'!$H$2:$H$7525)=0,"",LOOKUP(1,0/('[1]檢查、製造商、認證種類、字號'!$B$2:$B$7525&amp;'[1]檢查、製造商、認證種類、字號'!$E$2:$E$7525=S57&amp;R57),'[1]檢查、製造商、認證種類、字號'!$H$2:$H$7525)),"")</f>
        <v/>
      </c>
      <c r="X57" s="293" t="str">
        <f>IFERROR(IF(LOOKUP(1,0/('[1]檢查、製造商、認證種類、字號'!$B$2:$B$7525&amp;'[1]檢查、製造商、認證種類、字號'!$E$2:$E$7525=S57&amp;R57),'[1]檢查、製造商、認證種類、字號'!$I$2:$I$7525)=0,"",LOOKUP(1,0/('[1]檢查、製造商、認證種類、字號'!$B$2:$B$7525&amp;'[1]檢查、製造商、認證種類、字號'!$E$2:$E$7525=S57&amp;R57),'[1]檢查、製造商、認證種類、字號'!$I$2:$I$7525)),"")</f>
        <v/>
      </c>
      <c r="Y57" s="296" t="s">
        <v>28</v>
      </c>
      <c r="Z57" s="297" t="s">
        <v>28</v>
      </c>
      <c r="AA57" s="289" t="s">
        <v>230</v>
      </c>
      <c r="AB57" s="300"/>
      <c r="AC57" s="292" t="s">
        <v>231</v>
      </c>
      <c r="AD57" s="292" t="str">
        <f>IFERROR(IF(LOOKUP(1,0/('[1]檢查、製造商、認證種類、字號'!$B$2:$B$7525&amp;'[1]檢查、製造商、認證種類、字號'!$E$2:$E$7525=AF57&amp;AE57),'[1]檢查、製造商、認證種類、字號'!$C$2:$C$7525)=0,"",LOOKUP(1,0/('[1]檢查、製造商、認證種類、字號'!$B$2:$B$7525&amp;'[1]檢查、製造商、認證種類、字號'!$E$2:$E$7525=AF57&amp;AE57),'[1]檢查、製造商、認證種類、字號'!$C$2:$C$7525)),"")</f>
        <v>光泉牧場股份有限公司</v>
      </c>
      <c r="AE57" s="293" t="str">
        <f>IFERROR(IF(IFERROR(VLOOKUP(AF57&amp;LEFT($G$3,2),'[1]檢查、製造商、認證種類、字號'!$Q$2:$R$242,2,FALSE),"")="",VLOOKUP(AF57,'[1]檢查、製造商、認證種類、字號'!$B$2:$E$7525,4,FALSE),VLOOKUP(AF57&amp;LEFT($G$3,2),'[1]檢查、製造商、認證種類、字號'!$Q$2:$R$242,2,FALSE)),"")</f>
        <v>光泉</v>
      </c>
      <c r="AF57" s="301" t="s">
        <v>232</v>
      </c>
      <c r="AG57" s="292"/>
      <c r="AH57" s="292">
        <v>1265</v>
      </c>
      <c r="AI57" s="295" t="str">
        <f>IFERROR(IF(LOOKUP(1,0/('[1]檢查、製造商、認證種類、字號'!$B$2:$B$7525&amp;'[1]檢查、製造商、認證種類、字號'!$E$2:$E$7525=AF57&amp;AE57),'[1]檢查、製造商、認證種類、字號'!$F$2:$F$7525)=0,"",LOOKUP(1,0/('[1]檢查、製造商、認證種類、字號'!$B$2:$B$7525&amp;'[1]檢查、製造商、認證種類、字號'!$E$2:$E$7525=AF57&amp;AE57),'[1]檢查、製造商、認證種類、字號'!$F$2:$F$7525)),"")</f>
        <v>瓶</v>
      </c>
      <c r="AJ57" s="292" t="str">
        <f>IFERROR(IF(LOOKUP(1,0/('[1]檢查、製造商、認證種類、字號'!$B$2:$B$7525&amp;'[1]檢查、製造商、認證種類、字號'!$E$2:$E$7525=AF57&amp;AE57),'[1]檢查、製造商、認證種類、字號'!$H$2:$H$7525)=0,"",LOOKUP(1,0/('[1]檢查、製造商、認證種類、字號'!$B$2:$B$7525&amp;'[1]檢查、製造商、認證種類、字號'!$E$2:$E$7525=AF57&amp;AE57),'[1]檢查、製造商、認證種類、字號'!$H$2:$H$7525)),"")</f>
        <v>CAS台灣優良農產品</v>
      </c>
      <c r="AK57" s="293">
        <f>IFERROR(IF(LOOKUP(1,0/('[1]檢查、製造商、認證種類、字號'!$B$2:$B$7525&amp;'[1]檢查、製造商、認證種類、字號'!$E$2:$E$7525=AF57&amp;AE57),'[1]檢查、製造商、認證種類、字號'!$I$2:$I$7525)=0,"",LOOKUP(1,0/('[1]檢查、製造商、認證種類、字號'!$B$2:$B$7525&amp;'[1]檢查、製造商、認證種類、字號'!$E$2:$E$7525=AF57&amp;AE57),'[1]檢查、製造商、認證種類、字號'!$I$2:$I$7525)),"")</f>
        <v>150301</v>
      </c>
      <c r="AL57" s="296" t="s">
        <v>28</v>
      </c>
      <c r="AM57" s="297" t="s">
        <v>236</v>
      </c>
      <c r="AN57" s="302" t="str">
        <f>AS57</f>
        <v>柳丁</v>
      </c>
      <c r="AO57" s="290"/>
      <c r="AP57" s="291" t="s">
        <v>231</v>
      </c>
      <c r="AQ57" s="292" t="str">
        <f>IFERROR(IF(LOOKUP(1,0/('[1]檢查、製造商、認證種類、字號'!$B$2:$B$7525&amp;'[1]檢查、製造商、認證種類、字號'!$E$2:$E$7525=AS57&amp;AR57),'[1]檢查、製造商、認證種類、字號'!$C$2:$C$7525)=0,"",LOOKUP(1,0/('[1]檢查、製造商、認證種類、字號'!$B$2:$B$7525&amp;'[1]檢查、製造商、認證種類、字號'!$E$2:$E$7525=AS57&amp;AR57),'[1]檢查、製造商、認證種類、字號'!$C$2:$C$7525)),"")</f>
        <v>永祥青果行</v>
      </c>
      <c r="AR57" s="299" t="str">
        <f>IFERROR(IF(IFERROR(VLOOKUP(AS57&amp;LEFT($G$3,2),'[1]檢查、製造商、認證種類、字號'!$Q$2:$R$242,2,FALSE),"")="",VLOOKUP(AS57,'[1]檢查、製造商、認證種類、字號'!$B$2:$E$7525,4,FALSE),VLOOKUP(AS57&amp;LEFT($G$3,2),'[1]檢查、製造商、認證種類、字號'!$Q$2:$R$242,2,FALSE)),"")</f>
        <v>永祥</v>
      </c>
      <c r="AS57" s="292" t="s">
        <v>261</v>
      </c>
      <c r="AT57" s="291"/>
      <c r="AU57" s="292">
        <v>1386</v>
      </c>
      <c r="AV57" s="295" t="s">
        <v>235</v>
      </c>
      <c r="AW57" s="292" t="str">
        <f>IFERROR(IF(LOOKUP(1,0/('[1]檢查、製造商、認證種類、字號'!$B$2:$B$7525&amp;'[1]檢查、製造商、認證種類、字號'!$E$2:$E$7525=AS57&amp;AR57),'[1]檢查、製造商、認證種類、字號'!$H$2:$H$7525)=0,"",LOOKUP(1,0/('[1]檢查、製造商、認證種類、字號'!$B$2:$B$7525&amp;'[1]檢查、製造商、認證種類、字號'!$E$2:$E$7525=AS57&amp;AR57),'[1]檢查、製造商、認證種類、字號'!$H$2:$H$7525)),"")</f>
        <v/>
      </c>
      <c r="AX57" s="293" t="str">
        <f>IFERROR(IF(LOOKUP(1,0/('[1]檢查、製造商、認證種類、字號'!$B$2:$B$7525&amp;'[1]檢查、製造商、認證種類、字號'!$E$2:$E$7525=AS57&amp;AR57),'[1]檢查、製造商、認證種類、字號'!$I$2:$I$7525)=0,"",LOOKUP(1,0/('[1]檢查、製造商、認證種類、字號'!$B$2:$B$7525&amp;'[1]檢查、製造商、認證種類、字號'!$E$2:$E$7525=AS57&amp;AR57),'[1]檢查、製造商、認證種類、字號'!$I$2:$I$7525)),"")</f>
        <v/>
      </c>
      <c r="AY57" s="296" t="s">
        <v>28</v>
      </c>
      <c r="AZ57" s="297" t="s">
        <v>28</v>
      </c>
      <c r="BA57" s="303" t="s">
        <v>237</v>
      </c>
      <c r="BB57" s="300"/>
      <c r="BC57" s="292" t="s">
        <v>231</v>
      </c>
      <c r="BD57" s="292" t="str">
        <f>IFERROR(IF(LOOKUP(1,0/('[1]檢查、製造商、認證種類、字號'!$B$2:$B$7525&amp;'[1]檢查、製造商、認證種類、字號'!$E$2:$E$7525=BF57&amp;BE57),'[1]檢查、製造商、認證種類、字號'!$C$2:$C$7525)=0,"",LOOKUP(1,0/('[1]檢查、製造商、認證種類、字號'!$B$2:$B$7525&amp;'[1]檢查、製造商、認證種類、字號'!$E$2:$E$7525=BF57&amp;BE57),'[1]檢查、製造商、認證種類、字號'!$C$2:$C$7525)),"")</f>
        <v>光泉牧場股份有限公司</v>
      </c>
      <c r="BE57" s="293" t="str">
        <f>IFERROR(IF(IFERROR(VLOOKUP(BF57&amp;LEFT($G$3,2),'[1]檢查、製造商、認證種類、字號'!$Q$2:$R$242,2,FALSE),"")="",VLOOKUP(BF57,'[1]檢查、製造商、認證種類、字號'!$B$2:$E$7525,4,FALSE),VLOOKUP(BF57&amp;LEFT($G$3,2),'[1]檢查、製造商、認證種類、字號'!$Q$2:$R$242,2,FALSE)),"")</f>
        <v>光泉</v>
      </c>
      <c r="BF57" s="296" t="s">
        <v>238</v>
      </c>
      <c r="BG57" s="292"/>
      <c r="BH57" s="292" t="s">
        <v>233</v>
      </c>
      <c r="BI57" s="295" t="str">
        <f>IFERROR(IF(LOOKUP(1,0/('[1]檢查、製造商、認證種類、字號'!$B$2:$B$7525&amp;'[1]檢查、製造商、認證種類、字號'!$E$2:$E$7525=BF57&amp;BE57),'[1]檢查、製造商、認證種類、字號'!$F$2:$F$7525)=0,"",LOOKUP(1,0/('[1]檢查、製造商、認證種類、字號'!$B$2:$B$7525&amp;'[1]檢查、製造商、認證種類、字號'!$E$2:$E$7525=BF57&amp;BE57),'[1]檢查、製造商、認證種類、字號'!$F$2:$F$7525)),"")</f>
        <v>瓶</v>
      </c>
      <c r="BJ57" s="292" t="str">
        <f>IFERROR(IF(LOOKUP(1,0/('[1]檢查、製造商、認證種類、字號'!$B$2:$B$7525&amp;'[1]檢查、製造商、認證種類、字號'!$E$2:$E$7525=BF57&amp;BE57),'[1]檢查、製造商、認證種類、字號'!$H$2:$H$7525)=0,"",LOOKUP(1,0/('[1]檢查、製造商、認證種類、字號'!$B$2:$B$7525&amp;'[1]檢查、製造商、認證種類、字號'!$E$2:$E$7525=BF57&amp;BE57),'[1]檢查、製造商、認證種類、字號'!$H$2:$H$7525)),"")</f>
        <v/>
      </c>
      <c r="BK57" s="293" t="str">
        <f>IFERROR(IF(LOOKUP(1,0/('[1]檢查、製造商、認證種類、字號'!$B$2:$B$7525&amp;'[1]檢查、製造商、認證種類、字號'!$E$2:$E$7525=BF57&amp;BE57),'[1]檢查、製造商、認證種類、字號'!$I$2:$I$7525)=0,"",LOOKUP(1,0/('[1]檢查、製造商、認證種類、字號'!$B$2:$B$7525&amp;'[1]檢查、製造商、認證種類、字號'!$E$2:$E$7525=BF57&amp;BE57),'[1]檢查、製造商、認證種類、字號'!$I$2:$I$7525)),"")</f>
        <v/>
      </c>
      <c r="BL57" s="296" t="s">
        <v>28</v>
      </c>
      <c r="BM57" s="297" t="s">
        <v>28</v>
      </c>
      <c r="BN57" s="304"/>
      <c r="BO57" s="305"/>
      <c r="BP57" s="306" t="s">
        <v>231</v>
      </c>
      <c r="BQ57" s="307" t="str">
        <f>IFERROR(IF(LOOKUP(1,0/('[1]檢查、製造商、認證種類、字號'!$B$2:$B$7525&amp;'[1]檢查、製造商、認證種類、字號'!$E$2:$E$7525=BS57&amp;BR57),'[1]檢查、製造商、認證種類、字號'!$C$2:$C$7525)=0,"",LOOKUP(1,0/('[1]檢查、製造商、認證種類、字號'!$B$2:$B$7525&amp;'[1]檢查、製造商、認證種類、字號'!$E$2:$E$7525=BS57&amp;BR57),'[1]檢查、製造商、認證種類、字號'!$C$2:$C$7525)),"")</f>
        <v/>
      </c>
      <c r="BR57" s="308" t="str">
        <f>IFERROR(IF(IFERROR(VLOOKUP(BS57&amp;LEFT($G$3,2),'[1]檢查、製造商、認證種類、字號'!$P$1:$Q$2,2,FALSE),"")="",VLOOKUP(BS57,'[1]檢查、製造商、認證種類、字號'!$B$2:$E$7525,4,FALSE),VLOOKUP(BS57&amp;LEFT($G$3,2),'[1]檢查、製造商、認證種類、字號'!$P$1:$Q$2,2,FALSE)),"")</f>
        <v/>
      </c>
      <c r="BS57" s="307"/>
      <c r="BT57" s="309"/>
      <c r="BU57" s="307">
        <f>ROUND(BT57*$BU$5/1000,0)</f>
        <v>0</v>
      </c>
      <c r="BV57" s="310" t="str">
        <f>IFERROR(IF(LOOKUP(1,0/('[1]檢查、製造商、認證種類、字號'!$B$2:$B$7525&amp;'[1]檢查、製造商、認證種類、字號'!$E$2:$E$7525=BS57&amp;BR57),'[1]檢查、製造商、認證種類、字號'!$F$2:$F$7525)=0,"",LOOKUP(1,0/('[1]檢查、製造商、認證種類、字號'!$B$2:$B$7525&amp;'[1]檢查、製造商、認證種類、字號'!$E$2:$E$7525=BS57&amp;BR57),'[1]檢查、製造商、認證種類、字號'!$F$2:$F$7525)),"")</f>
        <v/>
      </c>
      <c r="BW57" s="311"/>
      <c r="BX57" s="307" t="str">
        <f>IFERROR(IF(BU57*BW57=0,"",BU57*BW57),"")</f>
        <v/>
      </c>
      <c r="BY57" s="307" t="str">
        <f>IFERROR(IF(LOOKUP(1,0/('[1]檢查、製造商、認證種類、字號'!$B$2:$B$7525&amp;'[1]檢查、製造商、認證種類、字號'!$E$2:$E$7525=BS57&amp;BR57),'[1]檢查、製造商、認證種類、字號'!$H$2:$H$7525)=0,"",LOOKUP(1,0/('[1]檢查、製造商、認證種類、字號'!$B$2:$B$7525&amp;'[1]檢查、製造商、認證種類、字號'!$E$2:$E$7525=BS57&amp;BR57),'[1]檢查、製造商、認證種類、字號'!$H$2:$H$7525)),"")</f>
        <v/>
      </c>
      <c r="BZ57" s="308" t="str">
        <f>IFERROR(IF(LOOKUP(1,0/('[1]檢查、製造商、認證種類、字號'!$B$2:$B$7525&amp;'[1]檢查、製造商、認證種類、字號'!$E$2:$E$7525=BS57&amp;BR57),'[1]檢查、製造商、認證種類、字號'!$I$2:$I$7525)=0,"",LOOKUP(1,0/('[1]檢查、製造商、認證種類、字號'!$B$2:$B$7525&amp;'[1]檢查、製造商、認證種類、字號'!$E$2:$E$7525=BS57&amp;BR57),'[1]檢查、製造商、認證種類、字號'!$I$2:$I$7525)),"")</f>
        <v/>
      </c>
      <c r="CA57" s="312" t="s">
        <v>28</v>
      </c>
      <c r="CB57" s="313" t="s">
        <v>28</v>
      </c>
      <c r="CC57" s="211" t="s">
        <v>30</v>
      </c>
      <c r="CD57" s="211" t="str">
        <f>IFERROR(IF(LOOKUP(1,0/($B$2:$B$7123&amp;$E$2:$E$7123=CF57&amp;CE57),$C$2:$C$7123)=0,"",LOOKUP(1,0/($B$2:$B$7123&amp;$E$2:$E$7123=CF57&amp;CE57),$C$2:$C$7123)),"")</f>
        <v/>
      </c>
      <c r="CE57" s="211" t="str">
        <f>IFERROR(IF(IFERROR(VLOOKUP(CF57&amp;LEFT($G$3,2),$O$2:$P$87,2,FALSE),"")="",VLOOKUP(CF57,$B$2:$G$7123,4,FALSE),VLOOKUP(CF57&amp;LEFT($G$3,2),$O$2:$P$198,2,FALSE)),"")</f>
        <v/>
      </c>
      <c r="CF57" s="257" t="s">
        <v>239</v>
      </c>
      <c r="CG57" s="257"/>
      <c r="CH57" s="258" t="str">
        <f>IFERROR(IF(LOOKUP(1,0/($B$2:$B$7123&amp;$E$2:$E$7123=CF57&amp;CE57),$F$2:$F$7123)=0,"",LOOKUP(1,0/($B$2:$B$7123&amp;$E$2:$E$7123=CF57&amp;CE57),$F$2:$F$7123)),"")</f>
        <v/>
      </c>
      <c r="CI57" s="314"/>
      <c r="CJ57" s="315" t="str">
        <f t="shared" si="2"/>
        <v/>
      </c>
      <c r="CK57" s="180" t="str">
        <f>IFERROR(IF(LOOKUP(1,0/($B$2:$B$7123&amp;$E$2:$E$7123=CF57&amp;CE57),$H$2:$H$7123)=0,"",LOOKUP(1,0/($B$2:$B$7123&amp;$E$2:$E$7123=CF57&amp;CE57),$H$2:$H$7123)),"")</f>
        <v/>
      </c>
      <c r="CL57" s="181" t="str">
        <f>IFERROR(IF(LOOKUP(1,0/($B$2:$B$7123&amp;$E$2:$E$7123=CF57&amp;CE57),$I$2:$I$7123)=0,"",LOOKUP(1,0/($B$2:$B$7123&amp;$E$2:$E$7123=CF57&amp;CE57),$I$2:$I$7123)),"")</f>
        <v/>
      </c>
      <c r="CM57" s="182"/>
      <c r="CN57" s="183"/>
    </row>
    <row r="58" spans="1:93" s="32" customFormat="1" ht="26.45" customHeight="1" thickBot="1">
      <c r="A58" s="316"/>
      <c r="B58" s="317"/>
      <c r="C58" s="318" t="s">
        <v>231</v>
      </c>
      <c r="D58" s="318" t="str">
        <f>IFERROR(IF(LOOKUP(1,0/('[1]檢查、製造商、認證種類、字號'!$B$2:$B$7525&amp;'[1]檢查、製造商、認證種類、字號'!$E$2:$E$7525=F58&amp;E58),'[1]檢查、製造商、認證種類、字號'!$C$2:$C$7525)=0,"",LOOKUP(1,0/('[1]檢查、製造商、認證種類、字號'!$B$2:$B$7525&amp;'[1]檢查、製造商、認證種類、字號'!$E$2:$E$7525=F58&amp;E58),'[1]檢查、製造商、認證種類、字號'!$C$2:$C$7525)),"")</f>
        <v/>
      </c>
      <c r="E58" s="319" t="str">
        <f>IFERROR(IF(IFERROR(VLOOKUP(F58&amp;LEFT($G$3,2),'[1]檢查、製造商、認證種類、字號'!$P$1:$Q$2,2,FALSE),"")="",VLOOKUP(F58,'[1]檢查、製造商、認證種類、字號'!$B$2:$E$7525,4,FALSE),VLOOKUP(F58&amp;LEFT($G$3,2),'[1]檢查、製造商、認證種類、字號'!$P$1:$Q$2,2,FALSE)),"")</f>
        <v/>
      </c>
      <c r="F58" s="320"/>
      <c r="G58" s="318"/>
      <c r="H58" s="318">
        <f>ROUND(G58*$H$5/1000,0)</f>
        <v>0</v>
      </c>
      <c r="I58" s="321" t="str">
        <f>IFERROR(IF(LOOKUP(1,0/('[1]檢查、製造商、認證種類、字號'!$B$2:$B$7525&amp;'[1]檢查、製造商、認證種類、字號'!$E$2:$E$7525=F58&amp;E58),'[1]檢查、製造商、認證種類、字號'!$F$2:$F$7525)=0,"",LOOKUP(1,0/('[1]檢查、製造商、認證種類、字號'!$B$2:$B$7525&amp;'[1]檢查、製造商、認證種類、字號'!$E$2:$E$7525=F58&amp;E58),'[1]檢查、製造商、認證種類、字號'!$F$2:$F$7525)),"")</f>
        <v/>
      </c>
      <c r="J58" s="318" t="str">
        <f>IFERROR(IF(LOOKUP(1,0/('[1]檢查、製造商、認證種類、字號'!$B$2:$B$7525&amp;'[1]檢查、製造商、認證種類、字號'!$E$2:$E$7525=F58&amp;E58),'[1]檢查、製造商、認證種類、字號'!$H$2:$H$7525)=0,"",LOOKUP(1,0/('[1]檢查、製造商、認證種類、字號'!$B$2:$B$7525&amp;'[1]檢查、製造商、認證種類、字號'!$E$2:$E$7525=F58&amp;E58),'[1]檢查、製造商、認證種類、字號'!$H$2:$H$7525)),"")</f>
        <v/>
      </c>
      <c r="K58" s="318" t="str">
        <f>IFERROR(IF(LOOKUP(1,0/('[1]檢查、製造商、認證種類、字號'!$B$2:$B$7525&amp;'[1]檢查、製造商、認證種類、字號'!$E$2:$E$7525=F58&amp;E58),'[1]檢查、製造商、認證種類、字號'!$I$2:$I$7525)=0,"",LOOKUP(1,0/('[1]檢查、製造商、認證種類、字號'!$B$2:$B$7525&amp;'[1]檢查、製造商、認證種類、字號'!$E$2:$E$7525=F58&amp;E58),'[1]檢查、製造商、認證種類、字號'!$I$2:$I$7525)),"")</f>
        <v/>
      </c>
      <c r="L58" s="322" t="s">
        <v>28</v>
      </c>
      <c r="M58" s="323"/>
      <c r="N58" s="324"/>
      <c r="O58" s="325"/>
      <c r="P58" s="326" t="s">
        <v>231</v>
      </c>
      <c r="Q58" s="318" t="str">
        <f>IFERROR(IF(LOOKUP(1,0/('[1]檢查、製造商、認證種類、字號'!$B$2:$B$7525&amp;'[1]檢查、製造商、認證種類、字號'!$E$2:$E$7525=S58&amp;R58),'[1]檢查、製造商、認證種類、字號'!$C$2:$C$7525)=0,"",LOOKUP(1,0/('[1]檢查、製造商、認證種類、字號'!$B$2:$B$7525&amp;'[1]檢查、製造商、認證種類、字號'!$E$2:$E$7525=S58&amp;R58),'[1]檢查、製造商、認證種類、字號'!$C$2:$C$7525)),"")</f>
        <v>宏興青果行</v>
      </c>
      <c r="R58" s="327" t="str">
        <f>IFERROR(IF(IFERROR(VLOOKUP(S58&amp;LEFT($G$3,2),'[1]檢查、製造商、認證種類、字號'!$Q$2:$R$242,2,FALSE),"")="",VLOOKUP(S58,'[1]檢查、製造商、認證種類、字號'!$B$2:$E$7525,4,FALSE),VLOOKUP(S58&amp;LEFT($G$3,2),'[1]檢查、製造商、認證種類、字號'!$Q$2:$R$242,2,FALSE)),"")</f>
        <v>宏興</v>
      </c>
      <c r="S58" s="318" t="str">
        <f>S57</f>
        <v>紅地球葡萄(進</v>
      </c>
      <c r="T58" s="326"/>
      <c r="U58" s="318">
        <v>40</v>
      </c>
      <c r="V58" s="321" t="s">
        <v>235</v>
      </c>
      <c r="W58" s="318" t="str">
        <f>IFERROR(IF(LOOKUP(1,0/('[1]檢查、製造商、認證種類、字號'!$B$2:$B$7525&amp;'[1]檢查、製造商、認證種類、字號'!$E$2:$E$7525=S58&amp;R58),'[1]檢查、製造商、認證種類、字號'!$H$2:$H$7525)=0,"",LOOKUP(1,0/('[1]檢查、製造商、認證種類、字號'!$B$2:$B$7525&amp;'[1]檢查、製造商、認證種類、字號'!$E$2:$E$7525=S58&amp;R58),'[1]檢查、製造商、認證種類、字號'!$H$2:$H$7525)),"")</f>
        <v/>
      </c>
      <c r="X58" s="319" t="str">
        <f>IFERROR(IF(LOOKUP(1,0/('[1]檢查、製造商、認證種類、字號'!$B$2:$B$7525&amp;'[1]檢查、製造商、認證種類、字號'!$E$2:$E$7525=S58&amp;R58),'[1]檢查、製造商、認證種類、字號'!$I$2:$I$7525)=0,"",LOOKUP(1,0/('[1]檢查、製造商、認證種類、字號'!$B$2:$B$7525&amp;'[1]檢查、製造商、認證種類、字號'!$E$2:$E$7525=S58&amp;R58),'[1]檢查、製造商、認證種類、字號'!$I$2:$I$7525)),"")</f>
        <v/>
      </c>
      <c r="Y58" s="322" t="s">
        <v>28</v>
      </c>
      <c r="Z58" s="323" t="s">
        <v>240</v>
      </c>
      <c r="AA58" s="316"/>
      <c r="AB58" s="317"/>
      <c r="AC58" s="318" t="s">
        <v>231</v>
      </c>
      <c r="AD58" s="318" t="str">
        <f>IFERROR(IF(LOOKUP(1,0/('[1]檢查、製造商、認證種類、字號'!$B$2:$B$7525&amp;'[1]檢查、製造商、認證種類、字號'!$E$2:$E$7525=AF58&amp;AE58),'[1]檢查、製造商、認證種類、字號'!$C$2:$C$7525)=0,"",LOOKUP(1,0/('[1]檢查、製造商、認證種類、字號'!$B$2:$B$7525&amp;'[1]檢查、製造商、認證種類、字號'!$E$2:$E$7525=AF58&amp;AE58),'[1]檢查、製造商、認證種類、字號'!$C$2:$C$7525)),"")</f>
        <v>光泉牧場股份有限公司</v>
      </c>
      <c r="AE58" s="327" t="str">
        <f>IFERROR(IF(IFERROR(VLOOKUP(AF58&amp;LEFT($G$3,2),'[1]檢查、製造商、認證種類、字號'!$P$1:$Q$2,2,FALSE),"")="",VLOOKUP(AF58,'[1]檢查、製造商、認證種類、字號'!$B$2:$E$7525,4,FALSE),VLOOKUP(AF58&amp;LEFT($G$3,2),'[1]檢查、製造商、認證種類、字號'!$P$1:$Q$2,2,FALSE)),"")</f>
        <v>光泉</v>
      </c>
      <c r="AF58" s="318" t="s">
        <v>241</v>
      </c>
      <c r="AG58" s="328"/>
      <c r="AH58" s="318">
        <v>117</v>
      </c>
      <c r="AI58" s="321" t="str">
        <f>IFERROR(IF(LOOKUP(1,0/('[1]檢查、製造商、認證種類、字號'!$B$2:$B$7525&amp;'[1]檢查、製造商、認證種類、字號'!$E$2:$E$7525=AF58&amp;AE58),'[1]檢查、製造商、認證種類、字號'!$F$2:$F$7525)=0,"",LOOKUP(1,0/('[1]檢查、製造商、認證種類、字號'!$B$2:$B$7525&amp;'[1]檢查、製造商、認證種類、字號'!$E$2:$E$7525=AF58&amp;AE58),'[1]檢查、製造商、認證種類、字號'!$F$2:$F$7525)),"")</f>
        <v>瓶</v>
      </c>
      <c r="AJ58" s="318" t="str">
        <f>IFERROR(IF(LOOKUP(1,0/('[1]檢查、製造商、認證種類、字號'!$B$2:$B$7525&amp;'[1]檢查、製造商、認證種類、字號'!$E$2:$E$7525=AF58&amp;AE58),'[1]檢查、製造商、認證種類、字號'!$H$2:$H$7525)=0,"",LOOKUP(1,0/('[1]檢查、製造商、認證種類、字號'!$B$2:$B$7525&amp;'[1]檢查、製造商、認證種類、字號'!$E$2:$E$7525=AF58&amp;AE58),'[1]檢查、製造商、認證種類、字號'!$H$2:$H$7525)),"")</f>
        <v/>
      </c>
      <c r="AK58" s="319" t="str">
        <f>IFERROR(IF(LOOKUP(1,0/('[1]檢查、製造商、認證種類、字號'!$B$2:$B$7525&amp;'[1]檢查、製造商、認證種類、字號'!$E$2:$E$7525=AF58&amp;AE58),'[1]檢查、製造商、認證種類、字號'!$I$2:$I$7525)=0,"",LOOKUP(1,0/('[1]檢查、製造商、認證種類、字號'!$B$2:$B$7525&amp;'[1]檢查、製造商、認證種類、字號'!$E$2:$E$7525=AF58&amp;AE58),'[1]檢查、製造商、認證種類、字號'!$I$2:$I$7525)),"")</f>
        <v/>
      </c>
      <c r="AL58" s="322" t="s">
        <v>28</v>
      </c>
      <c r="AM58" s="297" t="s">
        <v>236</v>
      </c>
      <c r="AN58" s="329"/>
      <c r="AO58" s="317"/>
      <c r="AP58" s="318" t="s">
        <v>231</v>
      </c>
      <c r="AQ58" s="318" t="str">
        <f>IFERROR(IF(LOOKUP(1,0/('[1]檢查、製造商、認證種類、字號'!$B$2:$B$7525&amp;'[1]檢查、製造商、認證種類、字號'!$E$2:$E$7525=AS58&amp;AR58),'[1]檢查、製造商、認證種類、字號'!$C$2:$C$7525)=0,"",LOOKUP(1,0/('[1]檢查、製造商、認證種類、字號'!$B$2:$B$7525&amp;'[1]檢查、製造商、認證種類、字號'!$E$2:$E$7525=AS58&amp;AR58),'[1]檢查、製造商、認證種類、字號'!$C$2:$C$7525)),"")</f>
        <v>永祥青果行</v>
      </c>
      <c r="AR58" s="327" t="str">
        <f>IFERROR(IF(IFERROR(VLOOKUP(AS58&amp;LEFT($G$3,2),'[1]檢查、製造商、認證種類、字號'!$Q$2:$R$242,2,FALSE),"")="",VLOOKUP(AS58,'[1]檢查、製造商、認證種類、字號'!$B$2:$E$7525,4,FALSE),VLOOKUP(AS58&amp;LEFT($G$3,2),'[1]檢查、製造商、認證種類、字號'!$Q$2:$R$242,2,FALSE)),"")</f>
        <v>永祥</v>
      </c>
      <c r="AS58" s="318" t="str">
        <f>AS57</f>
        <v>柳丁</v>
      </c>
      <c r="AT58" s="318"/>
      <c r="AU58" s="318">
        <v>40</v>
      </c>
      <c r="AV58" s="321" t="s">
        <v>235</v>
      </c>
      <c r="AW58" s="318" t="str">
        <f>IFERROR(IF(LOOKUP(1,0/('[1]檢查、製造商、認證種類、字號'!$B$2:$B$7525&amp;'[1]檢查、製造商、認證種類、字號'!$E$2:$E$7525=AS58&amp;AR58),'[1]檢查、製造商、認證種類、字號'!$H$2:$H$7525)=0,"",LOOKUP(1,0/('[1]檢查、製造商、認證種類、字號'!$B$2:$B$7525&amp;'[1]檢查、製造商、認證種類、字號'!$E$2:$E$7525=AS58&amp;AR58),'[1]檢查、製造商、認證種類、字號'!$H$2:$H$7525)),"")</f>
        <v/>
      </c>
      <c r="AX58" s="319" t="str">
        <f>IFERROR(IF(LOOKUP(1,0/('[1]檢查、製造商、認證種類、字號'!$B$2:$B$7525&amp;'[1]檢查、製造商、認證種類、字號'!$E$2:$E$7525=AS58&amp;AR58),'[1]檢查、製造商、認證種類、字號'!$I$2:$I$7525)=0,"",LOOKUP(1,0/('[1]檢查、製造商、認證種類、字號'!$B$2:$B$7525&amp;'[1]檢查、製造商、認證種類、字號'!$E$2:$E$7525=AS58&amp;AR58),'[1]檢查、製造商、認證種類、字號'!$I$2:$I$7525)),"")</f>
        <v/>
      </c>
      <c r="AY58" s="322" t="s">
        <v>28</v>
      </c>
      <c r="AZ58" s="323" t="s">
        <v>240</v>
      </c>
      <c r="BA58" s="330"/>
      <c r="BB58" s="317"/>
      <c r="BC58" s="318" t="s">
        <v>231</v>
      </c>
      <c r="BD58" s="318" t="str">
        <f>IFERROR(IF(LOOKUP(1,0/('[1]檢查、製造商、認證種類、字號'!$B$2:$B$7525&amp;'[1]檢查、製造商、認證種類、字號'!$E$2:$E$7525=BF58&amp;BE58),'[1]檢查、製造商、認證種類、字號'!$C$2:$C$7525)=0,"",LOOKUP(1,0/('[1]檢查、製造商、認證種類、字號'!$B$2:$B$7525&amp;'[1]檢查、製造商、認證種類、字號'!$E$2:$E$7525=BF58&amp;BE58),'[1]檢查、製造商、認證種類、字號'!$C$2:$C$7525)),"")</f>
        <v/>
      </c>
      <c r="BE58" s="319" t="str">
        <f>IFERROR(IF(IFERROR(VLOOKUP(BF58&amp;LEFT($G$3,2),'[1]檢查、製造商、認證種類、字號'!$P$1:$Q$2,2,FALSE),"")="",VLOOKUP(BF58,'[1]檢查、製造商、認證種類、字號'!$B$2:$E$7525,4,FALSE),VLOOKUP(BF58&amp;LEFT($G$3,2),'[1]檢查、製造商、認證種類、字號'!$P$1:$Q$2,2,FALSE)),"")</f>
        <v/>
      </c>
      <c r="BF58" s="318"/>
      <c r="BG58" s="318"/>
      <c r="BH58" s="318">
        <f>ROUND(BG58*$BH$5/1000,0)</f>
        <v>0</v>
      </c>
      <c r="BI58" s="321" t="str">
        <f>IFERROR(IF(LOOKUP(1,0/('[1]檢查、製造商、認證種類、字號'!$B$2:$B$7525&amp;'[1]檢查、製造商、認證種類、字號'!$E$2:$E$7525=BF58&amp;BE58),'[1]檢查、製造商、認證種類、字號'!$F$2:$F$7525)=0,"",LOOKUP(1,0/('[1]檢查、製造商、認證種類、字號'!$B$2:$B$7525&amp;'[1]檢查、製造商、認證種類、字號'!$E$2:$E$7525=BF58&amp;BE58),'[1]檢查、製造商、認證種類、字號'!$F$2:$F$7525)),"")</f>
        <v/>
      </c>
      <c r="BJ58" s="318" t="str">
        <f>IFERROR(IF(LOOKUP(1,0/('[1]檢查、製造商、認證種類、字號'!$B$2:$B$7525&amp;'[1]檢查、製造商、認證種類、字號'!$E$2:$E$7525=BF58&amp;BE58),'[1]檢查、製造商、認證種類、字號'!$H$2:$H$7525)=0,"",LOOKUP(1,0/('[1]檢查、製造商、認證種類、字號'!$B$2:$B$7525&amp;'[1]檢查、製造商、認證種類、字號'!$E$2:$E$7525=BF58&amp;BE58),'[1]檢查、製造商、認證種類、字號'!$H$2:$H$7525)),"")</f>
        <v/>
      </c>
      <c r="BK58" s="319" t="str">
        <f>IFERROR(IF(LOOKUP(1,0/('[1]檢查、製造商、認證種類、字號'!$B$2:$B$7525&amp;'[1]檢查、製造商、認證種類、字號'!$E$2:$E$7525=BF58&amp;BE58),'[1]檢查、製造商、認證種類、字號'!$I$2:$I$7525)=0,"",LOOKUP(1,0/('[1]檢查、製造商、認證種類、字號'!$B$2:$B$7525&amp;'[1]檢查、製造商、認證種類、字號'!$E$2:$E$7525=BF58&amp;BE58),'[1]檢查、製造商、認證種類、字號'!$I$2:$I$7525)),"")</f>
        <v/>
      </c>
      <c r="BL58" s="322" t="s">
        <v>28</v>
      </c>
      <c r="BM58" s="323"/>
      <c r="BN58" s="332"/>
      <c r="BO58" s="333"/>
      <c r="BP58" s="326" t="s">
        <v>231</v>
      </c>
      <c r="BQ58" s="318" t="str">
        <f>IFERROR(IF(LOOKUP(1,0/('[1]檢查、製造商、認證種類、字號'!$B$2:$B$7525&amp;'[1]檢查、製造商、認證種類、字號'!$E$2:$E$7525=BS58&amp;BR58),'[1]檢查、製造商、認證種類、字號'!$C$2:$C$7525)=0,"",LOOKUP(1,0/('[1]檢查、製造商、認證種類、字號'!$B$2:$B$7525&amp;'[1]檢查、製造商、認證種類、字號'!$E$2:$E$7525=BS58&amp;BR58),'[1]檢查、製造商、認證種類、字號'!$C$2:$C$7525)),"")</f>
        <v/>
      </c>
      <c r="BR58" s="319" t="str">
        <f>IFERROR(IF(IFERROR(VLOOKUP(BS58&amp;LEFT($G$3,2),'[1]檢查、製造商、認證種類、字號'!$P$1:$Q$2,2,FALSE),"")="",VLOOKUP(BS58,'[1]檢查、製造商、認證種類、字號'!$B$2:$E$7525,4,FALSE),VLOOKUP(BS58&amp;LEFT($G$3,2),'[1]檢查、製造商、認證種類、字號'!$P$1:$Q$2,2,FALSE)),"")</f>
        <v/>
      </c>
      <c r="BS58" s="318"/>
      <c r="BT58" s="334"/>
      <c r="BU58" s="318">
        <f>ROUND(BT58*$BU$5/1000,0)</f>
        <v>0</v>
      </c>
      <c r="BV58" s="321" t="str">
        <f>IFERROR(IF(LOOKUP(1,0/('[1]檢查、製造商、認證種類、字號'!$B$2:$B$7525&amp;'[1]檢查、製造商、認證種類、字號'!$E$2:$E$7525=BS58&amp;BR58),'[1]檢查、製造商、認證種類、字號'!$F$2:$F$7525)=0,"",LOOKUP(1,0/('[1]檢查、製造商、認證種類、字號'!$B$2:$B$7525&amp;'[1]檢查、製造商、認證種類、字號'!$E$2:$E$7525=BS58&amp;BR58),'[1]檢查、製造商、認證種類、字號'!$F$2:$F$7525)),"")</f>
        <v/>
      </c>
      <c r="BW58" s="331"/>
      <c r="BX58" s="318" t="str">
        <f>IFERROR(IF(BU58*BW58=0,"",BU58*BW58),"")</f>
        <v/>
      </c>
      <c r="BY58" s="318" t="str">
        <f>IFERROR(IF(LOOKUP(1,0/('[1]檢查、製造商、認證種類、字號'!$B$2:$B$7525&amp;'[1]檢查、製造商、認證種類、字號'!$E$2:$E$7525=BS58&amp;BR58),'[1]檢查、製造商、認證種類、字號'!$H$2:$H$7525)=0,"",LOOKUP(1,0/('[1]檢查、製造商、認證種類、字號'!$B$2:$B$7525&amp;'[1]檢查、製造商、認證種類、字號'!$E$2:$E$7525=BS58&amp;BR58),'[1]檢查、製造商、認證種類、字號'!$H$2:$H$7525)),"")</f>
        <v/>
      </c>
      <c r="BZ58" s="319" t="str">
        <f>IFERROR(IF(LOOKUP(1,0/('[1]檢查、製造商、認證種類、字號'!$B$2:$B$7525&amp;'[1]檢查、製造商、認證種類、字號'!$E$2:$E$7525=BS58&amp;BR58),'[1]檢查、製造商、認證種類、字號'!$I$2:$I$7525)=0,"",LOOKUP(1,0/('[1]檢查、製造商、認證種類、字號'!$B$2:$B$7525&amp;'[1]檢查、製造商、認證種類、字號'!$E$2:$E$7525=BS58&amp;BR58),'[1]檢查、製造商、認證種類、字號'!$I$2:$I$7525)),"")</f>
        <v/>
      </c>
      <c r="CA58" s="322" t="s">
        <v>28</v>
      </c>
      <c r="CB58" s="323"/>
      <c r="CC58" s="176" t="s">
        <v>30</v>
      </c>
      <c r="CD58" s="176" t="str">
        <f>IFERROR(IF(LOOKUP(1,0/($B$2:$B$7123&amp;$E$2:$E$7123=CF58&amp;CE58),$C$2:$C$7123)=0,"",LOOKUP(1,0/($B$2:$B$7123&amp;$E$2:$E$7123=CF58&amp;CE58),$C$2:$C$7123)),"")</f>
        <v/>
      </c>
      <c r="CE58" s="176" t="str">
        <f>IFERROR(IF(IFERROR(VLOOKUP(CF58&amp;LEFT($G$3,2),$O$2:$P$87,2,FALSE),"")="",VLOOKUP(CF58,$B$2:$G$7123,4,FALSE),VLOOKUP(CF58&amp;LEFT($G$3,2),$O$2:$P$198,2,FALSE)),"")</f>
        <v/>
      </c>
      <c r="CF58" s="257" t="s">
        <v>242</v>
      </c>
      <c r="CG58" s="257"/>
      <c r="CH58" s="258" t="str">
        <f>IFERROR(IF(LOOKUP(1,0/($B$2:$B$7123&amp;$E$2:$E$7123=CF58&amp;CE58),$F$2:$F$7123)=0,"",LOOKUP(1,0/($B$2:$B$7123&amp;$E$2:$E$7123=CF58&amp;CE58),$F$2:$F$7123)),"")</f>
        <v/>
      </c>
      <c r="CI58" s="335"/>
      <c r="CJ58" s="336" t="str">
        <f t="shared" si="2"/>
        <v/>
      </c>
      <c r="CK58" s="180" t="str">
        <f>IFERROR(IF(LOOKUP(1,0/($B$2:$B$7123&amp;$E$2:$E$7123=CF58&amp;CE58),$H$2:$H$7123)=0,"",LOOKUP(1,0/($B$2:$B$7123&amp;$E$2:$E$7123=CF58&amp;CE58),$H$2:$H$7123)),"")</f>
        <v/>
      </c>
      <c r="CL58" s="181" t="str">
        <f>IFERROR(IF(LOOKUP(1,0/($B$2:$B$7123&amp;$E$2:$E$7123=CF58&amp;CE58),$I$2:$I$7123)=0,"",LOOKUP(1,0/($B$2:$B$7123&amp;$E$2:$E$7123=CF58&amp;CE58),$I$2:$I$7123)),"")</f>
        <v/>
      </c>
      <c r="CM58" s="182"/>
      <c r="CN58" s="183"/>
    </row>
    <row r="59" spans="1:93" s="32" customFormat="1" ht="22.7" hidden="1" customHeight="1">
      <c r="A59" s="316"/>
      <c r="B59" s="317"/>
      <c r="C59" s="318" t="s">
        <v>231</v>
      </c>
      <c r="D59" s="318" t="str">
        <f>IFERROR(IF(LOOKUP(1,0/('[1]檢查、製造商、認證種類、字號'!$B$2:$B$7525&amp;'[1]檢查、製造商、認證種類、字號'!$E$2:$E$7525=F59&amp;E59),'[1]檢查、製造商、認證種類、字號'!$C$2:$C$7525)=0,"",LOOKUP(1,0/('[1]檢查、製造商、認證種類、字號'!$B$2:$B$7525&amp;'[1]檢查、製造商、認證種類、字號'!$E$2:$E$7525=F59&amp;E59),'[1]檢查、製造商、認證種類、字號'!$C$2:$C$7525)),"")</f>
        <v/>
      </c>
      <c r="E59" s="319" t="str">
        <f>IFERROR(IF(IFERROR(VLOOKUP(F59&amp;LEFT($G$3,2),'[1]檢查、製造商、認證種類、字號'!$P$1:$Q$2,2,FALSE),"")="",VLOOKUP(F59,'[1]檢查、製造商、認證種類、字號'!$B$2:$E$7525,4,FALSE),VLOOKUP(F59&amp;LEFT($G$3,2),'[1]檢查、製造商、認證種類、字號'!$P$1:$Q$2,2,FALSE)),"")</f>
        <v/>
      </c>
      <c r="F59" s="320"/>
      <c r="G59" s="318"/>
      <c r="H59" s="318">
        <f>ROUND(G59*$H$5/1000,0)</f>
        <v>0</v>
      </c>
      <c r="I59" s="321" t="str">
        <f>IFERROR(IF(LOOKUP(1,0/('[1]檢查、製造商、認證種類、字號'!$B$2:$B$7525&amp;'[1]檢查、製造商、認證種類、字號'!$E$2:$E$7525=F59&amp;E59),'[1]檢查、製造商、認證種類、字號'!$F$2:$F$7525)=0,"",LOOKUP(1,0/('[1]檢查、製造商、認證種類、字號'!$B$2:$B$7525&amp;'[1]檢查、製造商、認證種類、字號'!$E$2:$E$7525=F59&amp;E59),'[1]檢查、製造商、認證種類、字號'!$F$2:$F$7525)),"")</f>
        <v/>
      </c>
      <c r="J59" s="318" t="str">
        <f>IFERROR(IF(LOOKUP(1,0/('[1]檢查、製造商、認證種類、字號'!$B$2:$B$7525&amp;'[1]檢查、製造商、認證種類、字號'!$E$2:$E$7525=F59&amp;E59),'[1]檢查、製造商、認證種類、字號'!$H$2:$H$7525)=0,"",LOOKUP(1,0/('[1]檢查、製造商、認證種類、字號'!$B$2:$B$7525&amp;'[1]檢查、製造商、認證種類、字號'!$E$2:$E$7525=F59&amp;E59),'[1]檢查、製造商、認證種類、字號'!$H$2:$H$7525)),"")</f>
        <v/>
      </c>
      <c r="K59" s="318" t="str">
        <f>IFERROR(IF(LOOKUP(1,0/('[1]檢查、製造商、認證種類、字號'!$B$2:$B$7525&amp;'[1]檢查、製造商、認證種類、字號'!$E$2:$E$7525=F59&amp;E59),'[1]檢查、製造商、認證種類、字號'!$I$2:$I$7525)=0,"",LOOKUP(1,0/('[1]檢查、製造商、認證種類、字號'!$B$2:$B$7525&amp;'[1]檢查、製造商、認證種類、字號'!$E$2:$E$7525=F59&amp;E59),'[1]檢查、製造商、認證種類、字號'!$I$2:$I$7525)),"")</f>
        <v/>
      </c>
      <c r="L59" s="322" t="s">
        <v>28</v>
      </c>
      <c r="M59" s="323" t="s">
        <v>28</v>
      </c>
      <c r="N59" s="324"/>
      <c r="O59" s="325"/>
      <c r="P59" s="326" t="s">
        <v>231</v>
      </c>
      <c r="Q59" s="318" t="str">
        <f>IFERROR(IF(LOOKUP(1,0/('[1]檢查、製造商、認證種類、字號'!$B$2:$B$7525&amp;'[1]檢查、製造商、認證種類、字號'!$E$2:$E$7525=S59&amp;R59),'[1]檢查、製造商、認證種類、字號'!$C$2:$C$7525)=0,"",LOOKUP(1,0/('[1]檢查、製造商、認證種類、字號'!$B$2:$B$7525&amp;'[1]檢查、製造商、認證種類、字號'!$E$2:$E$7525=S59&amp;R59),'[1]檢查、製造商、認證種類、字號'!$C$2:$C$7525)),"")</f>
        <v/>
      </c>
      <c r="R59" s="319" t="str">
        <f>IFERROR(IF(IFERROR(VLOOKUP(S59&amp;LEFT($G$3,2),'[1]檢查、製造商、認證種類、字號'!$P$1:$Q$2,2,FALSE),"")="",VLOOKUP(S59,'[1]檢查、製造商、認證種類、字號'!$B$2:$E$7525,4,FALSE),VLOOKUP(S59&amp;LEFT($G$3,2),'[1]檢查、製造商、認證種類、字號'!$P$1:$Q$2,2,FALSE)),"")</f>
        <v/>
      </c>
      <c r="S59" s="318"/>
      <c r="T59" s="326"/>
      <c r="U59" s="318"/>
      <c r="V59" s="321" t="str">
        <f>IFERROR(IF(LOOKUP(1,0/('[1]檢查、製造商、認證種類、字號'!$B$2:$B$7525&amp;'[1]檢查、製造商、認證種類、字號'!$E$2:$E$7525=S59&amp;R59),'[1]檢查、製造商、認證種類、字號'!$F$2:$F$7525)=0,"",LOOKUP(1,0/('[1]檢查、製造商、認證種類、字號'!$B$2:$B$7525&amp;'[1]檢查、製造商、認證種類、字號'!$E$2:$E$7525=S59&amp;R59),'[1]檢查、製造商、認證種類、字號'!$F$2:$F$7525)),"")</f>
        <v/>
      </c>
      <c r="W59" s="318" t="str">
        <f>IFERROR(IF(LOOKUP(1,0/('[1]檢查、製造商、認證種類、字號'!$B$2:$B$7525&amp;'[1]檢查、製造商、認證種類、字號'!$E$2:$E$7525=S59&amp;R59),'[1]檢查、製造商、認證種類、字號'!$H$2:$H$7525)=0,"",LOOKUP(1,0/('[1]檢查、製造商、認證種類、字號'!$B$2:$B$7525&amp;'[1]檢查、製造商、認證種類、字號'!$E$2:$E$7525=S59&amp;R59),'[1]檢查、製造商、認證種類、字號'!$H$2:$H$7525)),"")</f>
        <v/>
      </c>
      <c r="X59" s="319" t="str">
        <f>IFERROR(IF(LOOKUP(1,0/('[1]檢查、製造商、認證種類、字號'!$B$2:$B$7525&amp;'[1]檢查、製造商、認證種類、字號'!$E$2:$E$7525=S59&amp;R59),'[1]檢查、製造商、認證種類、字號'!$I$2:$I$7525)=0,"",LOOKUP(1,0/('[1]檢查、製造商、認證種類、字號'!$B$2:$B$7525&amp;'[1]檢查、製造商、認證種類、字號'!$E$2:$E$7525=S59&amp;R59),'[1]檢查、製造商、認證種類、字號'!$I$2:$I$7525)),"")</f>
        <v/>
      </c>
      <c r="Y59" s="322" t="s">
        <v>28</v>
      </c>
      <c r="Z59" s="323"/>
      <c r="AA59" s="316"/>
      <c r="AB59" s="317"/>
      <c r="AC59" s="318" t="s">
        <v>231</v>
      </c>
      <c r="AD59" s="318" t="str">
        <f>IFERROR(IF(LOOKUP(1,0/('[1]檢查、製造商、認證種類、字號'!$B$2:$B$7525&amp;'[1]檢查、製造商、認證種類、字號'!$E$2:$E$7525=AF59&amp;AE59),'[1]檢查、製造商、認證種類、字號'!$C$2:$C$7525)=0,"",LOOKUP(1,0/('[1]檢查、製造商、認證種類、字號'!$B$2:$B$7525&amp;'[1]檢查、製造商、認證種類、字號'!$E$2:$E$7525=AF59&amp;AE59),'[1]檢查、製造商、認證種類、字號'!$C$2:$C$7525)),"")</f>
        <v/>
      </c>
      <c r="AE59" s="319" t="str">
        <f>IFERROR(IF(IFERROR(VLOOKUP(AF59&amp;LEFT($G$3,2),'[1]檢查、製造商、認證種類、字號'!$P$1:$Q$2,2,FALSE),"")="",VLOOKUP(AF59,'[1]檢查、製造商、認證種類、字號'!$B$2:$E$7525,4,FALSE),VLOOKUP(AF59&amp;LEFT($G$3,2),'[1]檢查、製造商、認證種類、字號'!$P$1:$Q$2,2,FALSE)),"")</f>
        <v/>
      </c>
      <c r="AF59" s="318"/>
      <c r="AG59" s="328"/>
      <c r="AH59" s="318">
        <f>ROUND(AG59*$AH$5/1000,0)</f>
        <v>0</v>
      </c>
      <c r="AI59" s="321" t="str">
        <f>IFERROR(IF(LOOKUP(1,0/('[1]檢查、製造商、認證種類、字號'!$B$2:$B$7525&amp;'[1]檢查、製造商、認證種類、字號'!$E$2:$E$7525=AF59&amp;AE59),'[1]檢查、製造商、認證種類、字號'!$F$2:$F$7525)=0,"",LOOKUP(1,0/('[1]檢查、製造商、認證種類、字號'!$B$2:$B$7525&amp;'[1]檢查、製造商、認證種類、字號'!$E$2:$E$7525=AF59&amp;AE59),'[1]檢查、製造商、認證種類、字號'!$F$2:$F$7525)),"")</f>
        <v/>
      </c>
      <c r="AJ59" s="318" t="str">
        <f>IFERROR(IF(LOOKUP(1,0/('[1]檢查、製造商、認證種類、字號'!$B$2:$B$7525&amp;'[1]檢查、製造商、認證種類、字號'!$E$2:$E$7525=AF59&amp;AE59),'[1]檢查、製造商、認證種類、字號'!$H$2:$H$7525)=0,"",LOOKUP(1,0/('[1]檢查、製造商、認證種類、字號'!$B$2:$B$7525&amp;'[1]檢查、製造商、認證種類、字號'!$E$2:$E$7525=AF59&amp;AE59),'[1]檢查、製造商、認證種類、字號'!$H$2:$H$7525)),"")</f>
        <v/>
      </c>
      <c r="AK59" s="319" t="str">
        <f>IFERROR(IF(LOOKUP(1,0/('[1]檢查、製造商、認證種類、字號'!$B$2:$B$7525&amp;'[1]檢查、製造商、認證種類、字號'!$E$2:$E$7525=AF59&amp;AE59),'[1]檢查、製造商、認證種類、字號'!$I$2:$I$7525)=0,"",LOOKUP(1,0/('[1]檢查、製造商、認證種類、字號'!$B$2:$B$7525&amp;'[1]檢查、製造商、認證種類、字號'!$E$2:$E$7525=AF59&amp;AE59),'[1]檢查、製造商、認證種類、字號'!$I$2:$I$7525)),"")</f>
        <v/>
      </c>
      <c r="AL59" s="322" t="s">
        <v>28</v>
      </c>
      <c r="AM59" s="323" t="s">
        <v>28</v>
      </c>
      <c r="AN59" s="329"/>
      <c r="AO59" s="317"/>
      <c r="AP59" s="318" t="s">
        <v>231</v>
      </c>
      <c r="AQ59" s="318" t="str">
        <f>IFERROR(IF(LOOKUP(1,0/('[1]檢查、製造商、認證種類、字號'!$B$2:$B$7525&amp;'[1]檢查、製造商、認證種類、字號'!$E$2:$E$7525=AS59&amp;AR59),'[1]檢查、製造商、認證種類、字號'!$C$2:$C$7525)=0,"",LOOKUP(1,0/('[1]檢查、製造商、認證種類、字號'!$B$2:$B$7525&amp;'[1]檢查、製造商、認證種類、字號'!$E$2:$E$7525=AS59&amp;AR59),'[1]檢查、製造商、認證種類、字號'!$C$2:$C$7525)),"")</f>
        <v/>
      </c>
      <c r="AR59" s="319" t="str">
        <f>IFERROR(IF(IFERROR(VLOOKUP(AS59&amp;LEFT($G$3,2),'[1]檢查、製造商、認證種類、字號'!$P$1:$Q$2,2,FALSE),"")="",VLOOKUP(AS59,'[1]檢查、製造商、認證種類、字號'!$B$2:$E$7525,4,FALSE),VLOOKUP(AS59&amp;LEFT($G$3,2),'[1]檢查、製造商、認證種類、字號'!$P$1:$Q$2,2,FALSE)),"")</f>
        <v/>
      </c>
      <c r="AS59" s="318"/>
      <c r="AT59" s="318"/>
      <c r="AU59" s="318">
        <f>ROUND(AT59*$AU$5/1000,0)</f>
        <v>0</v>
      </c>
      <c r="AV59" s="321" t="str">
        <f>IFERROR(IF(LOOKUP(1,0/('[1]檢查、製造商、認證種類、字號'!$B$2:$B$7525&amp;'[1]檢查、製造商、認證種類、字號'!$E$2:$E$7525=AS59&amp;AR59),'[1]檢查、製造商、認證種類、字號'!$F$2:$F$7525)=0,"",LOOKUP(1,0/('[1]檢查、製造商、認證種類、字號'!$B$2:$B$7525&amp;'[1]檢查、製造商、認證種類、字號'!$E$2:$E$7525=AS59&amp;AR59),'[1]檢查、製造商、認證種類、字號'!$F$2:$F$7525)),"")</f>
        <v/>
      </c>
      <c r="AW59" s="318" t="str">
        <f>IFERROR(IF(LOOKUP(1,0/('[1]檢查、製造商、認證種類、字號'!$B$2:$B$7525&amp;'[1]檢查、製造商、認證種類、字號'!$E$2:$E$7525=AS59&amp;AR59),'[1]檢查、製造商、認證種類、字號'!$H$2:$H$7525)=0,"",LOOKUP(1,0/('[1]檢查、製造商、認證種類、字號'!$B$2:$B$7525&amp;'[1]檢查、製造商、認證種類、字號'!$E$2:$E$7525=AS59&amp;AR59),'[1]檢查、製造商、認證種類、字號'!$H$2:$H$7525)),"")</f>
        <v/>
      </c>
      <c r="AX59" s="319" t="str">
        <f>IFERROR(IF(LOOKUP(1,0/('[1]檢查、製造商、認證種類、字號'!$B$2:$B$7525&amp;'[1]檢查、製造商、認證種類、字號'!$E$2:$E$7525=AS59&amp;AR59),'[1]檢查、製造商、認證種類、字號'!$I$2:$I$7525)=0,"",LOOKUP(1,0/('[1]檢查、製造商、認證種類、字號'!$B$2:$B$7525&amp;'[1]檢查、製造商、認證種類、字號'!$E$2:$E$7525=AS59&amp;AR59),'[1]檢查、製造商、認證種類、字號'!$I$2:$I$7525)),"")</f>
        <v/>
      </c>
      <c r="AY59" s="322" t="s">
        <v>28</v>
      </c>
      <c r="AZ59" s="323" t="s">
        <v>28</v>
      </c>
      <c r="BA59" s="330"/>
      <c r="BB59" s="317"/>
      <c r="BC59" s="318" t="s">
        <v>231</v>
      </c>
      <c r="BD59" s="318" t="str">
        <f>IFERROR(IF(LOOKUP(1,0/('[1]檢查、製造商、認證種類、字號'!$B$2:$B$7525&amp;'[1]檢查、製造商、認證種類、字號'!$E$2:$E$7525=BF59&amp;BE59),'[1]檢查、製造商、認證種類、字號'!$C$2:$C$7525)=0,"",LOOKUP(1,0/('[1]檢查、製造商、認證種類、字號'!$B$2:$B$7525&amp;'[1]檢查、製造商、認證種類、字號'!$E$2:$E$7525=BF59&amp;BE59),'[1]檢查、製造商、認證種類、字號'!$C$2:$C$7525)),"")</f>
        <v/>
      </c>
      <c r="BE59" s="319" t="str">
        <f>IFERROR(IF(IFERROR(VLOOKUP(BF59&amp;LEFT($G$3,2),'[1]檢查、製造商、認證種類、字號'!$P$1:$Q$2,2,FALSE),"")="",VLOOKUP(BF59,'[1]檢查、製造商、認證種類、字號'!$B$2:$E$7525,4,FALSE),VLOOKUP(BF59&amp;LEFT($G$3,2),'[1]檢查、製造商、認證種類、字號'!$P$1:$Q$2,2,FALSE)),"")</f>
        <v/>
      </c>
      <c r="BF59" s="318"/>
      <c r="BG59" s="318"/>
      <c r="BH59" s="318">
        <f>ROUND(BG59*$BH$5/1000,0)</f>
        <v>0</v>
      </c>
      <c r="BI59" s="321" t="str">
        <f>IFERROR(IF(LOOKUP(1,0/('[1]檢查、製造商、認證種類、字號'!$B$2:$B$7525&amp;'[1]檢查、製造商、認證種類、字號'!$E$2:$E$7525=BF59&amp;BE59),'[1]檢查、製造商、認證種類、字號'!$F$2:$F$7525)=0,"",LOOKUP(1,0/('[1]檢查、製造商、認證種類、字號'!$B$2:$B$7525&amp;'[1]檢查、製造商、認證種類、字號'!$E$2:$E$7525=BF59&amp;BE59),'[1]檢查、製造商、認證種類、字號'!$F$2:$F$7525)),"")</f>
        <v/>
      </c>
      <c r="BJ59" s="318" t="str">
        <f>IFERROR(IF(LOOKUP(1,0/('[1]檢查、製造商、認證種類、字號'!$B$2:$B$7525&amp;'[1]檢查、製造商、認證種類、字號'!$E$2:$E$7525=BF59&amp;BE59),'[1]檢查、製造商、認證種類、字號'!$H$2:$H$7525)=0,"",LOOKUP(1,0/('[1]檢查、製造商、認證種類、字號'!$B$2:$B$7525&amp;'[1]檢查、製造商、認證種類、字號'!$E$2:$E$7525=BF59&amp;BE59),'[1]檢查、製造商、認證種類、字號'!$H$2:$H$7525)),"")</f>
        <v/>
      </c>
      <c r="BK59" s="319" t="str">
        <f>IFERROR(IF(LOOKUP(1,0/('[1]檢查、製造商、認證種類、字號'!$B$2:$B$7525&amp;'[1]檢查、製造商、認證種類、字號'!$E$2:$E$7525=BF59&amp;BE59),'[1]檢查、製造商、認證種類、字號'!$I$2:$I$7525)=0,"",LOOKUP(1,0/('[1]檢查、製造商、認證種類、字號'!$B$2:$B$7525&amp;'[1]檢查、製造商、認證種類、字號'!$E$2:$E$7525=BF59&amp;BE59),'[1]檢查、製造商、認證種類、字號'!$I$2:$I$7525)),"")</f>
        <v/>
      </c>
      <c r="BL59" s="322" t="s">
        <v>28</v>
      </c>
      <c r="BM59" s="323" t="s">
        <v>28</v>
      </c>
      <c r="BN59" s="332"/>
      <c r="BO59" s="333"/>
      <c r="BP59" s="326" t="s">
        <v>231</v>
      </c>
      <c r="BQ59" s="318" t="str">
        <f>IFERROR(IF(LOOKUP(1,0/('[1]檢查、製造商、認證種類、字號'!$B$2:$B$7525&amp;'[1]檢查、製造商、認證種類、字號'!$E$2:$E$7525=BS59&amp;BR59),'[1]檢查、製造商、認證種類、字號'!$C$2:$C$7525)=0,"",LOOKUP(1,0/('[1]檢查、製造商、認證種類、字號'!$B$2:$B$7525&amp;'[1]檢查、製造商、認證種類、字號'!$E$2:$E$7525=BS59&amp;BR59),'[1]檢查、製造商、認證種類、字號'!$C$2:$C$7525)),"")</f>
        <v/>
      </c>
      <c r="BR59" s="319" t="str">
        <f>IFERROR(IF(IFERROR(VLOOKUP(BS59&amp;LEFT($G$3,2),'[1]檢查、製造商、認證種類、字號'!$P$1:$Q$2,2,FALSE),"")="",VLOOKUP(BS59,'[1]檢查、製造商、認證種類、字號'!$B$2:$E$7525,4,FALSE),VLOOKUP(BS59&amp;LEFT($G$3,2),'[1]檢查、製造商、認證種類、字號'!$P$1:$Q$2,2,FALSE)),"")</f>
        <v/>
      </c>
      <c r="BS59" s="318"/>
      <c r="BT59" s="334"/>
      <c r="BU59" s="318">
        <f>ROUND(BT59*$BU$5/1000,0)</f>
        <v>0</v>
      </c>
      <c r="BV59" s="321" t="str">
        <f>IFERROR(IF(LOOKUP(1,0/('[1]檢查、製造商、認證種類、字號'!$B$2:$B$7525&amp;'[1]檢查、製造商、認證種類、字號'!$E$2:$E$7525=BS59&amp;BR59),'[1]檢查、製造商、認證種類、字號'!$F$2:$F$7525)=0,"",LOOKUP(1,0/('[1]檢查、製造商、認證種類、字號'!$B$2:$B$7525&amp;'[1]檢查、製造商、認證種類、字號'!$E$2:$E$7525=BS59&amp;BR59),'[1]檢查、製造商、認證種類、字號'!$F$2:$F$7525)),"")</f>
        <v/>
      </c>
      <c r="BW59" s="331"/>
      <c r="BX59" s="318" t="str">
        <f>IFERROR(IF(BU59*BW59=0,"",BU59*BW59),"")</f>
        <v/>
      </c>
      <c r="BY59" s="318" t="str">
        <f>IFERROR(IF(LOOKUP(1,0/('[1]檢查、製造商、認證種類、字號'!$B$2:$B$7525&amp;'[1]檢查、製造商、認證種類、字號'!$E$2:$E$7525=BS59&amp;BR59),'[1]檢查、製造商、認證種類、字號'!$H$2:$H$7525)=0,"",LOOKUP(1,0/('[1]檢查、製造商、認證種類、字號'!$B$2:$B$7525&amp;'[1]檢查、製造商、認證種類、字號'!$E$2:$E$7525=BS59&amp;BR59),'[1]檢查、製造商、認證種類、字號'!$H$2:$H$7525)),"")</f>
        <v/>
      </c>
      <c r="BZ59" s="319" t="str">
        <f>IFERROR(IF(LOOKUP(1,0/('[1]檢查、製造商、認證種類、字號'!$B$2:$B$7525&amp;'[1]檢查、製造商、認證種類、字號'!$E$2:$E$7525=BS59&amp;BR59),'[1]檢查、製造商、認證種類、字號'!$I$2:$I$7525)=0,"",LOOKUP(1,0/('[1]檢查、製造商、認證種類、字號'!$B$2:$B$7525&amp;'[1]檢查、製造商、認證種類、字號'!$E$2:$E$7525=BS59&amp;BR59),'[1]檢查、製造商、認證種類、字號'!$I$2:$I$7525)),"")</f>
        <v/>
      </c>
      <c r="CA59" s="322" t="s">
        <v>28</v>
      </c>
      <c r="CB59" s="323" t="s">
        <v>28</v>
      </c>
      <c r="CC59" s="176" t="s">
        <v>30</v>
      </c>
      <c r="CD59" s="176" t="str">
        <f>IFERROR(IF(LOOKUP(1,0/('[1]檢查、製造商、認證種類、字號'!$B$2:$B$7123&amp;'[1]檢查、製造商、認證種類、字號'!$E$2:$E$7123=CF59&amp;CE59),'[1]檢查、製造商、認證種類、字號'!$C$2:$C$7123)=0,"",LOOKUP(1,0/('[1]檢查、製造商、認證種類、字號'!$B$2:$B$7123&amp;'[1]檢查、製造商、認證種類、字號'!$E$2:$E$7123=CF59&amp;CE59),'[1]檢查、製造商、認證種類、字號'!$C$2:$C$7123)),"")</f>
        <v/>
      </c>
      <c r="CE59" s="176" t="str">
        <f>IFERROR(IF(IFERROR(VLOOKUP(CF59&amp;LEFT($G$3,2),'[1]檢查、製造商、認證種類、字號'!$Q$2:$R$87,2,FALSE),"")="",VLOOKUP(CF59,'[1]檢查、製造商、認證種類、字號'!$B$2:$G$7123,4,FALSE),VLOOKUP(CF59&amp;LEFT($G$3,2),'[1]檢查、製造商、認證種類、字號'!$Q$2:$R$198,2,FALSE)),"")</f>
        <v/>
      </c>
      <c r="CF59" s="257" t="s">
        <v>243</v>
      </c>
      <c r="CG59" s="257"/>
      <c r="CH59" s="258" t="str">
        <f>IFERROR(IF(LOOKUP(1,0/('[1]檢查、製造商、認證種類、字號'!$B$2:$B$7123&amp;'[1]檢查、製造商、認證種類、字號'!$E$2:$E$7123=CF59&amp;CE59),'[1]檢查、製造商、認證種類、字號'!$F$2:$F$7123)=0,"",LOOKUP(1,0/('[1]檢查、製造商、認證種類、字號'!$B$2:$B$7123&amp;'[1]檢查、製造商、認證種類、字號'!$E$2:$E$7123=CF59&amp;CE59),'[1]檢查、製造商、認證種類、字號'!$F$2:$F$7123)),"")</f>
        <v/>
      </c>
      <c r="CI59" s="335"/>
      <c r="CJ59" s="336" t="str">
        <f t="shared" si="2"/>
        <v/>
      </c>
      <c r="CK59" s="180" t="str">
        <f>IFERROR(IF(LOOKUP(1,0/('[1]檢查、製造商、認證種類、字號'!$B$2:$B$7123&amp;'[1]檢查、製造商、認證種類、字號'!$E$2:$E$7123=CF59&amp;CE59),'[1]檢查、製造商、認證種類、字號'!$H$2:$H$7123)=0,"",LOOKUP(1,0/('[1]檢查、製造商、認證種類、字號'!$B$2:$B$7123&amp;'[1]檢查、製造商、認證種類、字號'!$E$2:$E$7123=CF59&amp;CE59),'[1]檢查、製造商、認證種類、字號'!$H$2:$H$7123)),"")</f>
        <v/>
      </c>
      <c r="CL59" s="181" t="str">
        <f>IFERROR(IF(LOOKUP(1,0/('[1]檢查、製造商、認證種類、字號'!$B$2:$B$7123&amp;'[1]檢查、製造商、認證種類、字號'!$E$2:$E$7123=CF59&amp;CE59),'[1]檢查、製造商、認證種類、字號'!$I$2:$I$7123)=0,"",LOOKUP(1,0/('[1]檢查、製造商、認證種類、字號'!$B$2:$B$7123&amp;'[1]檢查、製造商、認證種類、字號'!$E$2:$E$7123=CF59&amp;CE59),'[1]檢查、製造商、認證種類、字號'!$I$2:$I$7123)),"")</f>
        <v/>
      </c>
      <c r="CM59" s="182"/>
      <c r="CN59" s="183"/>
    </row>
    <row r="60" spans="1:93" s="32" customFormat="1" ht="30.2" hidden="1" customHeight="1" thickBot="1">
      <c r="A60" s="316"/>
      <c r="B60" s="317"/>
      <c r="C60" s="318" t="s">
        <v>231</v>
      </c>
      <c r="D60" s="318" t="str">
        <f>IFERROR(IF(LOOKUP(1,0/('[1]檢查、製造商、認證種類、字號'!$B$2:$B$7525&amp;'[1]檢查、製造商、認證種類、字號'!$E$2:$E$7525=F60&amp;E60),'[1]檢查、製造商、認證種類、字號'!$C$2:$C$7525)=0,"",LOOKUP(1,0/('[1]檢查、製造商、認證種類、字號'!$B$2:$B$7525&amp;'[1]檢查、製造商、認證種類、字號'!$E$2:$E$7525=F60&amp;E60),'[1]檢查、製造商、認證種類、字號'!$C$2:$C$7525)),"")</f>
        <v/>
      </c>
      <c r="E60" s="319" t="str">
        <f>IFERROR(IF(IFERROR(VLOOKUP(F60&amp;LEFT($G$3,2),'[1]檢查、製造商、認證種類、字號'!$P$1:$Q$2,2,FALSE),"")="",VLOOKUP(F60,'[1]檢查、製造商、認證種類、字號'!$B$2:$E$7525,4,FALSE),VLOOKUP(F60&amp;LEFT($G$3,2),'[1]檢查、製造商、認證種類、字號'!$P$1:$Q$2,2,FALSE)),"")</f>
        <v/>
      </c>
      <c r="F60" s="320"/>
      <c r="G60" s="318"/>
      <c r="H60" s="318">
        <f>ROUND(G60*$H$5/1000,0)</f>
        <v>0</v>
      </c>
      <c r="I60" s="337" t="str">
        <f>IFERROR(IF(LOOKUP(1,0/('[1]檢查、製造商、認證種類、字號'!$B$2:$B$7525&amp;'[1]檢查、製造商、認證種類、字號'!$E$2:$E$7525=F60&amp;E60),'[1]檢查、製造商、認證種類、字號'!$F$2:$F$7525)=0,"",LOOKUP(1,0/('[1]檢查、製造商、認證種類、字號'!$B$2:$B$7525&amp;'[1]檢查、製造商、認證種類、字號'!$E$2:$E$7525=F60&amp;E60),'[1]檢查、製造商、認證種類、字號'!$F$2:$F$7525)),"")</f>
        <v/>
      </c>
      <c r="J60" s="318" t="str">
        <f>IFERROR(IF(LOOKUP(1,0/('[1]檢查、製造商、認證種類、字號'!$B$2:$B$7525&amp;'[1]檢查、製造商、認證種類、字號'!$E$2:$E$7525=F60&amp;E60),'[1]檢查、製造商、認證種類、字號'!$H$2:$H$7525)=0,"",LOOKUP(1,0/('[1]檢查、製造商、認證種類、字號'!$B$2:$B$7525&amp;'[1]檢查、製造商、認證種類、字號'!$E$2:$E$7525=F60&amp;E60),'[1]檢查、製造商、認證種類、字號'!$H$2:$H$7525)),"")</f>
        <v/>
      </c>
      <c r="K60" s="318" t="str">
        <f>IFERROR(IF(LOOKUP(1,0/('[1]檢查、製造商、認證種類、字號'!$B$2:$B$7525&amp;'[1]檢查、製造商、認證種類、字號'!$E$2:$E$7525=F60&amp;E60),'[1]檢查、製造商、認證種類、字號'!$I$2:$I$7525)=0,"",LOOKUP(1,0/('[1]檢查、製造商、認證種類、字號'!$B$2:$B$7525&amp;'[1]檢查、製造商、認證種類、字號'!$E$2:$E$7525=F60&amp;E60),'[1]檢查、製造商、認證種類、字號'!$I$2:$I$7525)),"")</f>
        <v/>
      </c>
      <c r="L60" s="322" t="s">
        <v>28</v>
      </c>
      <c r="M60" s="323" t="s">
        <v>28</v>
      </c>
      <c r="N60" s="324"/>
      <c r="O60" s="325"/>
      <c r="P60" s="326" t="s">
        <v>231</v>
      </c>
      <c r="Q60" s="318" t="str">
        <f>IFERROR(IF(LOOKUP(1,0/('[1]檢查、製造商、認證種類、字號'!$B$2:$B$7525&amp;'[1]檢查、製造商、認證種類、字號'!$E$2:$E$7525=S60&amp;R60),'[1]檢查、製造商、認證種類、字號'!$C$2:$C$7525)=0,"",LOOKUP(1,0/('[1]檢查、製造商、認證種類、字號'!$B$2:$B$7525&amp;'[1]檢查、製造商、認證種類、字號'!$E$2:$E$7525=S60&amp;R60),'[1]檢查、製造商、認證種類、字號'!$C$2:$C$7525)),"")</f>
        <v/>
      </c>
      <c r="R60" s="319" t="str">
        <f>IFERROR(IF(IFERROR(VLOOKUP(S60&amp;LEFT($G$3,2),'[1]檢查、製造商、認證種類、字號'!$P$1:$Q$2,2,FALSE),"")="",VLOOKUP(S60,'[1]檢查、製造商、認證種類、字號'!$B$2:$E$7525,4,FALSE),VLOOKUP(S60&amp;LEFT($G$3,2),'[1]檢查、製造商、認證種類、字號'!$P$1:$Q$2,2,FALSE)),"")</f>
        <v/>
      </c>
      <c r="S60" s="318"/>
      <c r="T60" s="326"/>
      <c r="U60" s="318"/>
      <c r="V60" s="337" t="str">
        <f>IFERROR(IF(LOOKUP(1,0/('[1]檢查、製造商、認證種類、字號'!$B$2:$B$7525&amp;'[1]檢查、製造商、認證種類、字號'!$E$2:$E$7525=S60&amp;R60),'[1]檢查、製造商、認證種類、字號'!$F$2:$F$7525)=0,"",LOOKUP(1,0/('[1]檢查、製造商、認證種類、字號'!$B$2:$B$7525&amp;'[1]檢查、製造商、認證種類、字號'!$E$2:$E$7525=S60&amp;R60),'[1]檢查、製造商、認證種類、字號'!$F$2:$F$7525)),"")</f>
        <v/>
      </c>
      <c r="W60" s="318" t="str">
        <f>IFERROR(IF(LOOKUP(1,0/('[1]檢查、製造商、認證種類、字號'!$B$2:$B$7525&amp;'[1]檢查、製造商、認證種類、字號'!$E$2:$E$7525=S60&amp;R60),'[1]檢查、製造商、認證種類、字號'!$H$2:$H$7525)=0,"",LOOKUP(1,0/('[1]檢查、製造商、認證種類、字號'!$B$2:$B$7525&amp;'[1]檢查、製造商、認證種類、字號'!$E$2:$E$7525=S60&amp;R60),'[1]檢查、製造商、認證種類、字號'!$H$2:$H$7525)),"")</f>
        <v/>
      </c>
      <c r="X60" s="319" t="str">
        <f>IFERROR(IF(LOOKUP(1,0/('[1]檢查、製造商、認證種類、字號'!$B$2:$B$7525&amp;'[1]檢查、製造商、認證種類、字號'!$E$2:$E$7525=S60&amp;R60),'[1]檢查、製造商、認證種類、字號'!$I$2:$I$7525)=0,"",LOOKUP(1,0/('[1]檢查、製造商、認證種類、字號'!$B$2:$B$7525&amp;'[1]檢查、製造商、認證種類、字號'!$E$2:$E$7525=S60&amp;R60),'[1]檢查、製造商、認證種類、字號'!$I$2:$I$7525)),"")</f>
        <v/>
      </c>
      <c r="Y60" s="322" t="s">
        <v>28</v>
      </c>
      <c r="Z60" s="323"/>
      <c r="AA60" s="316"/>
      <c r="AB60" s="317"/>
      <c r="AC60" s="318" t="s">
        <v>231</v>
      </c>
      <c r="AD60" s="318" t="str">
        <f>IFERROR(IF(LOOKUP(1,0/('[1]檢查、製造商、認證種類、字號'!$B$2:$B$7525&amp;'[1]檢查、製造商、認證種類、字號'!$E$2:$E$7525=AF60&amp;AE60),'[1]檢查、製造商、認證種類、字號'!$C$2:$C$7525)=0,"",LOOKUP(1,0/('[1]檢查、製造商、認證種類、字號'!$B$2:$B$7525&amp;'[1]檢查、製造商、認證種類、字號'!$E$2:$E$7525=AF60&amp;AE60),'[1]檢查、製造商、認證種類、字號'!$C$2:$C$7525)),"")</f>
        <v/>
      </c>
      <c r="AE60" s="319" t="str">
        <f>IFERROR(IF(IFERROR(VLOOKUP(AF60&amp;LEFT($G$3,2),'[1]檢查、製造商、認證種類、字號'!$P$1:$Q$2,2,FALSE),"")="",VLOOKUP(AF60,'[1]檢查、製造商、認證種類、字號'!$B$2:$E$7525,4,FALSE),VLOOKUP(AF60&amp;LEFT($G$3,2),'[1]檢查、製造商、認證種類、字號'!$P$1:$Q$2,2,FALSE)),"")</f>
        <v/>
      </c>
      <c r="AF60" s="318"/>
      <c r="AG60" s="328"/>
      <c r="AH60" s="318">
        <f>ROUND(AG60*$AH$5/1000,0)</f>
        <v>0</v>
      </c>
      <c r="AI60" s="337" t="str">
        <f>IFERROR(IF(LOOKUP(1,0/('[1]檢查、製造商、認證種類、字號'!$B$2:$B$7525&amp;'[1]檢查、製造商、認證種類、字號'!$E$2:$E$7525=AF60&amp;AE60),'[1]檢查、製造商、認證種類、字號'!$F$2:$F$7525)=0,"",LOOKUP(1,0/('[1]檢查、製造商、認證種類、字號'!$B$2:$B$7525&amp;'[1]檢查、製造商、認證種類、字號'!$E$2:$E$7525=AF60&amp;AE60),'[1]檢查、製造商、認證種類、字號'!$F$2:$F$7525)),"")</f>
        <v/>
      </c>
      <c r="AJ60" s="318" t="str">
        <f>IFERROR(IF(LOOKUP(1,0/('[1]檢查、製造商、認證種類、字號'!$B$2:$B$7525&amp;'[1]檢查、製造商、認證種類、字號'!$E$2:$E$7525=AF60&amp;AE60),'[1]檢查、製造商、認證種類、字號'!$H$2:$H$7525)=0,"",LOOKUP(1,0/('[1]檢查、製造商、認證種類、字號'!$B$2:$B$7525&amp;'[1]檢查、製造商、認證種類、字號'!$E$2:$E$7525=AF60&amp;AE60),'[1]檢查、製造商、認證種類、字號'!$H$2:$H$7525)),"")</f>
        <v/>
      </c>
      <c r="AK60" s="319" t="str">
        <f>IFERROR(IF(LOOKUP(1,0/('[1]檢查、製造商、認證種類、字號'!$B$2:$B$7525&amp;'[1]檢查、製造商、認證種類、字號'!$E$2:$E$7525=AF60&amp;AE60),'[1]檢查、製造商、認證種類、字號'!$I$2:$I$7525)=0,"",LOOKUP(1,0/('[1]檢查、製造商、認證種類、字號'!$B$2:$B$7525&amp;'[1]檢查、製造商、認證種類、字號'!$E$2:$E$7525=AF60&amp;AE60),'[1]檢查、製造商、認證種類、字號'!$I$2:$I$7525)),"")</f>
        <v/>
      </c>
      <c r="AL60" s="322" t="s">
        <v>28</v>
      </c>
      <c r="AM60" s="323" t="s">
        <v>28</v>
      </c>
      <c r="AN60" s="329"/>
      <c r="AO60" s="317"/>
      <c r="AP60" s="318" t="s">
        <v>231</v>
      </c>
      <c r="AQ60" s="318" t="str">
        <f>IFERROR(IF(LOOKUP(1,0/('[1]檢查、製造商、認證種類、字號'!$B$2:$B$7525&amp;'[1]檢查、製造商、認證種類、字號'!$E$2:$E$7525=AS60&amp;AR60),'[1]檢查、製造商、認證種類、字號'!$C$2:$C$7525)=0,"",LOOKUP(1,0/('[1]檢查、製造商、認證種類、字號'!$B$2:$B$7525&amp;'[1]檢查、製造商、認證種類、字號'!$E$2:$E$7525=AS60&amp;AR60),'[1]檢查、製造商、認證種類、字號'!$C$2:$C$7525)),"")</f>
        <v/>
      </c>
      <c r="AR60" s="319" t="str">
        <f>IFERROR(IF(IFERROR(VLOOKUP(AS60&amp;LEFT($G$3,2),'[1]檢查、製造商、認證種類、字號'!$P$1:$Q$2,2,FALSE),"")="",VLOOKUP(AS60,'[1]檢查、製造商、認證種類、字號'!$B$2:$E$7525,4,FALSE),VLOOKUP(AS60&amp;LEFT($G$3,2),'[1]檢查、製造商、認證種類、字號'!$P$1:$Q$2,2,FALSE)),"")</f>
        <v/>
      </c>
      <c r="AS60" s="318"/>
      <c r="AT60" s="318"/>
      <c r="AU60" s="318">
        <f>ROUND(AT60*$AU$5/1000,0)</f>
        <v>0</v>
      </c>
      <c r="AV60" s="337" t="str">
        <f>IFERROR(IF(LOOKUP(1,0/('[1]檢查、製造商、認證種類、字號'!$B$2:$B$7525&amp;'[1]檢查、製造商、認證種類、字號'!$E$2:$E$7525=AS60&amp;AR60),'[1]檢查、製造商、認證種類、字號'!$F$2:$F$7525)=0,"",LOOKUP(1,0/('[1]檢查、製造商、認證種類、字號'!$B$2:$B$7525&amp;'[1]檢查、製造商、認證種類、字號'!$E$2:$E$7525=AS60&amp;AR60),'[1]檢查、製造商、認證種類、字號'!$F$2:$F$7525)),"")</f>
        <v/>
      </c>
      <c r="AW60" s="318" t="str">
        <f>IFERROR(IF(LOOKUP(1,0/('[1]檢查、製造商、認證種類、字號'!$B$2:$B$7525&amp;'[1]檢查、製造商、認證種類、字號'!$E$2:$E$7525=AS60&amp;AR60),'[1]檢查、製造商、認證種類、字號'!$H$2:$H$7525)=0,"",LOOKUP(1,0/('[1]檢查、製造商、認證種類、字號'!$B$2:$B$7525&amp;'[1]檢查、製造商、認證種類、字號'!$E$2:$E$7525=AS60&amp;AR60),'[1]檢查、製造商、認證種類、字號'!$H$2:$H$7525)),"")</f>
        <v/>
      </c>
      <c r="AX60" s="319" t="str">
        <f>IFERROR(IF(LOOKUP(1,0/('[1]檢查、製造商、認證種類、字號'!$B$2:$B$7525&amp;'[1]檢查、製造商、認證種類、字號'!$E$2:$E$7525=AS60&amp;AR60),'[1]檢查、製造商、認證種類、字號'!$I$2:$I$7525)=0,"",LOOKUP(1,0/('[1]檢查、製造商、認證種類、字號'!$B$2:$B$7525&amp;'[1]檢查、製造商、認證種類、字號'!$E$2:$E$7525=AS60&amp;AR60),'[1]檢查、製造商、認證種類、字號'!$I$2:$I$7525)),"")</f>
        <v/>
      </c>
      <c r="AY60" s="322" t="s">
        <v>28</v>
      </c>
      <c r="AZ60" s="323" t="s">
        <v>28</v>
      </c>
      <c r="BA60" s="330"/>
      <c r="BB60" s="317"/>
      <c r="BC60" s="318" t="s">
        <v>231</v>
      </c>
      <c r="BD60" s="318" t="str">
        <f>IFERROR(IF(LOOKUP(1,0/('[1]檢查、製造商、認證種類、字號'!$B$2:$B$7525&amp;'[1]檢查、製造商、認證種類、字號'!$E$2:$E$7525=BF60&amp;BE60),'[1]檢查、製造商、認證種類、字號'!$C$2:$C$7525)=0,"",LOOKUP(1,0/('[1]檢查、製造商、認證種類、字號'!$B$2:$B$7525&amp;'[1]檢查、製造商、認證種類、字號'!$E$2:$E$7525=BF60&amp;BE60),'[1]檢查、製造商、認證種類、字號'!$C$2:$C$7525)),"")</f>
        <v/>
      </c>
      <c r="BE60" s="319" t="str">
        <f>IFERROR(IF(IFERROR(VLOOKUP(BF60&amp;LEFT($G$3,2),'[1]檢查、製造商、認證種類、字號'!$P$1:$Q$2,2,FALSE),"")="",VLOOKUP(BF60,'[1]檢查、製造商、認證種類、字號'!$B$2:$E$7525,4,FALSE),VLOOKUP(BF60&amp;LEFT($G$3,2),'[1]檢查、製造商、認證種類、字號'!$P$1:$Q$2,2,FALSE)),"")</f>
        <v/>
      </c>
      <c r="BF60" s="318"/>
      <c r="BG60" s="328"/>
      <c r="BH60" s="318">
        <f>ROUND(BG60*$BH$5/1000,0)</f>
        <v>0</v>
      </c>
      <c r="BI60" s="318" t="str">
        <f>IFERROR(IF(LOOKUP(1,0/('[1]檢查、製造商、認證種類、字號'!$B$2:$B$7525&amp;'[1]檢查、製造商、認證種類、字號'!$E$2:$E$7525=BF60&amp;BE60),'[1]檢查、製造商、認證種類、字號'!$F$2:$F$7525)=0,"",LOOKUP(1,0/('[1]檢查、製造商、認證種類、字號'!$B$2:$B$7525&amp;'[1]檢查、製造商、認證種類、字號'!$E$2:$E$7525=BF60&amp;BE60),'[1]檢查、製造商、認證種類、字號'!$F$2:$F$7525)),"")</f>
        <v/>
      </c>
      <c r="BJ60" s="318" t="str">
        <f>IFERROR(IF(LOOKUP(1,0/('[1]檢查、製造商、認證種類、字號'!$B$2:$B$7525&amp;'[1]檢查、製造商、認證種類、字號'!$E$2:$E$7525=BF60&amp;BE60),'[1]檢查、製造商、認證種類、字號'!$H$2:$H$7525)=0,"",LOOKUP(1,0/('[1]檢查、製造商、認證種類、字號'!$B$2:$B$7525&amp;'[1]檢查、製造商、認證種類、字號'!$E$2:$E$7525=BF60&amp;BE60),'[1]檢查、製造商、認證種類、字號'!$H$2:$H$7525)),"")</f>
        <v/>
      </c>
      <c r="BK60" s="338" t="str">
        <f>IFERROR(IF(LOOKUP(1,0/('[1]檢查、製造商、認證種類、字號'!$B$2:$B$7525&amp;'[1]檢查、製造商、認證種類、字號'!$E$2:$E$7525=BF60&amp;BE60),'[1]檢查、製造商、認證種類、字號'!$I$2:$I$7525)=0,"",LOOKUP(1,0/('[1]檢查、製造商、認證種類、字號'!$B$2:$B$7525&amp;'[1]檢查、製造商、認證種類、字號'!$E$2:$E$7525=BF60&amp;BE60),'[1]檢查、製造商、認證種類、字號'!$I$2:$I$7525)),"")</f>
        <v/>
      </c>
      <c r="BL60" s="322" t="s">
        <v>28</v>
      </c>
      <c r="BM60" s="323" t="s">
        <v>28</v>
      </c>
      <c r="BN60" s="339"/>
      <c r="BO60" s="340"/>
      <c r="BP60" s="341" t="s">
        <v>231</v>
      </c>
      <c r="BQ60" s="342" t="str">
        <f>IFERROR(IF(LOOKUP(1,0/('[1]檢查、製造商、認證種類、字號'!$B$2:$B$7525&amp;'[1]檢查、製造商、認證種類、字號'!$E$2:$E$7525=BS60&amp;BR60),'[1]檢查、製造商、認證種類、字號'!$C$2:$C$7525)=0,"",LOOKUP(1,0/('[1]檢查、製造商、認證種類、字號'!$B$2:$B$7525&amp;'[1]檢查、製造商、認證種類、字號'!$E$2:$E$7525=BS60&amp;BR60),'[1]檢查、製造商、認證種類、字號'!$C$2:$C$7525)),"")</f>
        <v/>
      </c>
      <c r="BR60" s="343" t="str">
        <f>IFERROR(IF(IFERROR(VLOOKUP(BS60&amp;LEFT($G$3,2),'[1]檢查、製造商、認證種類、字號'!$P$1:$Q$2,2,FALSE),"")="",VLOOKUP(BS60,'[1]檢查、製造商、認證種類、字號'!$B$2:$E$7525,4,FALSE),VLOOKUP(BS60&amp;LEFT($G$3,2),'[1]檢查、製造商、認證種類、字號'!$P$1:$Q$2,2,FALSE)),"")</f>
        <v/>
      </c>
      <c r="BS60" s="342"/>
      <c r="BT60" s="344"/>
      <c r="BU60" s="342">
        <f>ROUND(BT60*$BU$5/1000,0)</f>
        <v>0</v>
      </c>
      <c r="BV60" s="337" t="str">
        <f>IFERROR(IF(LOOKUP(1,0/('[1]檢查、製造商、認證種類、字號'!$B$2:$B$7525&amp;'[1]檢查、製造商、認證種類、字號'!$E$2:$E$7525=BS60&amp;BR60),'[1]檢查、製造商、認證種類、字號'!$F$2:$F$7525)=0,"",LOOKUP(1,0/('[1]檢查、製造商、認證種類、字號'!$B$2:$B$7525&amp;'[1]檢查、製造商、認證種類、字號'!$E$2:$E$7525=BS60&amp;BR60),'[1]檢查、製造商、認證種類、字號'!$F$2:$F$7525)),"")</f>
        <v/>
      </c>
      <c r="BW60" s="345"/>
      <c r="BX60" s="342" t="str">
        <f>IFERROR(IF(BU60*BW60=0,"",BU60*BW60),"")</f>
        <v/>
      </c>
      <c r="BY60" s="342" t="str">
        <f>IFERROR(IF(LOOKUP(1,0/('[1]檢查、製造商、認證種類、字號'!$B$2:$B$7525&amp;'[1]檢查、製造商、認證種類、字號'!$E$2:$E$7525=BS60&amp;BR60),'[1]檢查、製造商、認證種類、字號'!$H$2:$H$7525)=0,"",LOOKUP(1,0/('[1]檢查、製造商、認證種類、字號'!$B$2:$B$7525&amp;'[1]檢查、製造商、認證種類、字號'!$E$2:$E$7525=BS60&amp;BR60),'[1]檢查、製造商、認證種類、字號'!$H$2:$H$7525)),"")</f>
        <v/>
      </c>
      <c r="BZ60" s="343" t="str">
        <f>IFERROR(IF(LOOKUP(1,0/('[1]檢查、製造商、認證種類、字號'!$B$2:$B$7525&amp;'[1]檢查、製造商、認證種類、字號'!$E$2:$E$7525=BS60&amp;BR60),'[1]檢查、製造商、認證種類、字號'!$I$2:$I$7525)=0,"",LOOKUP(1,0/('[1]檢查、製造商、認證種類、字號'!$B$2:$B$7525&amp;'[1]檢查、製造商、認證種類、字號'!$E$2:$E$7525=BS60&amp;BR60),'[1]檢查、製造商、認證種類、字號'!$I$2:$I$7525)),"")</f>
        <v/>
      </c>
      <c r="CA60" s="346" t="s">
        <v>28</v>
      </c>
      <c r="CB60" s="347" t="s">
        <v>28</v>
      </c>
      <c r="CC60" s="348" t="s">
        <v>30</v>
      </c>
      <c r="CD60" s="349" t="str">
        <f>IFERROR(IF(LOOKUP(1,0/('[1]檢查、製造商、認證種類、字號'!$B$2:$B$7123&amp;'[1]檢查、製造商、認證種類、字號'!$E$2:$E$7123=CF60&amp;CE60),'[1]檢查、製造商、認證種類、字號'!$C$2:$C$7123)=0,"",LOOKUP(1,0/('[1]檢查、製造商、認證種類、字號'!$B$2:$B$7123&amp;'[1]檢查、製造商、認證種類、字號'!$E$2:$E$7123=CF60&amp;CE60),'[1]檢查、製造商、認證種類、字號'!$C$2:$C$7123)),"")</f>
        <v/>
      </c>
      <c r="CE60" s="349" t="str">
        <f>IFERROR(IF(IFERROR(VLOOKUP(CF60&amp;LEFT($G$3,2),'[1]檢查、製造商、認證種類、字號'!$Q$2:$R$87,2,FALSE),"")="",VLOOKUP(CF60,'[1]檢查、製造商、認證種類、字號'!$B$2:$G$7123,4,FALSE),VLOOKUP(CF60&amp;LEFT($G$3,2),'[1]檢查、製造商、認證種類、字號'!$Q$2:$R$198,2,FALSE)),"")</f>
        <v/>
      </c>
      <c r="CF60" s="350"/>
      <c r="CG60" s="350"/>
      <c r="CH60" s="351" t="str">
        <f>IFERROR(IF(LOOKUP(1,0/('[1]檢查、製造商、認證種類、字號'!$B$2:$B$5272&amp;'[1]檢查、製造商、認證種類、字號'!$E$2:$E$5272=CF60&amp;CE60),'[1]檢查、製造商、認證種類、字號'!$F$2:$F$5272)=0,"",LOOKUP(1,0/('[1]檢查、製造商、認證種類、字號'!$B$2:$B$5272&amp;'[1]檢查、製造商、認證種類、字號'!$E$2:$E$5272=CF60&amp;CE60),'[1]檢查、製造商、認證種類、字號'!$F$2:$F$5272)),"")</f>
        <v/>
      </c>
      <c r="CI60" s="148"/>
      <c r="CJ60" s="149" t="str">
        <f t="shared" si="2"/>
        <v/>
      </c>
      <c r="CK60" s="160" t="str">
        <f>IFERROR(IF(LOOKUP(1,0/('[1]檢查、製造商、認證種類、字號'!$B$2:$B$7123&amp;'[1]檢查、製造商、認證種類、字號'!$E$2:$E$7123=CF60&amp;CE60),'[1]檢查、製造商、認證種類、字號'!$H$2:$H$7123)=0,"",LOOKUP(1,0/('[1]檢查、製造商、認證種類、字號'!$B$2:$B$7123&amp;'[1]檢查、製造商、認證種類、字號'!$E$2:$E$7123=CF60&amp;CE60),'[1]檢查、製造商、認證種類、字號'!$H$2:$H$7123)),"")</f>
        <v/>
      </c>
      <c r="CL60" s="166" t="str">
        <f>IFERROR(IF(LOOKUP(1,0/('[1]檢查、製造商、認證種類、字號'!$B$2:$B$7123&amp;'[1]檢查、製造商、認證種類、字號'!$E$2:$E$7123=CF60&amp;CE60),'[1]檢查、製造商、認證種類、字號'!$I$2:$I$7123)=0,"",LOOKUP(1,0/('[1]檢查、製造商、認證種類、字號'!$B$2:$B$7123&amp;'[1]檢查、製造商、認證種類、字號'!$E$2:$E$7123=CF60&amp;CE60),'[1]檢查、製造商、認證種類、字號'!$I$2:$I$7123)),"")</f>
        <v/>
      </c>
      <c r="CM60" s="182"/>
      <c r="CN60" s="183"/>
    </row>
    <row r="61" spans="1:93" ht="21.75" hidden="1" customHeight="1" thickBot="1">
      <c r="A61" s="485" t="s">
        <v>244</v>
      </c>
      <c r="B61" s="486"/>
      <c r="C61" s="486"/>
      <c r="D61" s="486"/>
      <c r="E61" s="352" t="s">
        <v>245</v>
      </c>
      <c r="F61" s="352">
        <f>COUNTA(F7:F60)-5</f>
        <v>24</v>
      </c>
      <c r="G61" s="352" t="s">
        <v>246</v>
      </c>
      <c r="H61" s="352" t="s">
        <v>245</v>
      </c>
      <c r="I61" s="358" t="e">
        <f>SUM(#REF!,#REF!,#REF!,#REF!,#REF!,#REF!,#REF!,#REF!,#REF!)</f>
        <v>#REF!</v>
      </c>
      <c r="J61" s="353"/>
      <c r="K61" s="354"/>
      <c r="L61" s="353"/>
      <c r="M61" s="355"/>
      <c r="N61" s="485" t="s">
        <v>244</v>
      </c>
      <c r="O61" s="486"/>
      <c r="P61" s="486"/>
      <c r="Q61" s="486"/>
      <c r="R61" s="352" t="s">
        <v>245</v>
      </c>
      <c r="S61" s="352">
        <f>COUNTA(S7:S60)-5</f>
        <v>25</v>
      </c>
      <c r="T61" s="352" t="s">
        <v>246</v>
      </c>
      <c r="U61" s="352" t="s">
        <v>245</v>
      </c>
      <c r="V61" s="358" t="e">
        <f>SUM(#REF!,#REF!,#REF!,#REF!,#REF!,#REF!,#REF!,#REF!,#REF!)</f>
        <v>#REF!</v>
      </c>
      <c r="W61" s="353"/>
      <c r="X61" s="354"/>
      <c r="Y61" s="353"/>
      <c r="Z61" s="355"/>
      <c r="AA61" s="485" t="s">
        <v>244</v>
      </c>
      <c r="AB61" s="486"/>
      <c r="AC61" s="486"/>
      <c r="AD61" s="486"/>
      <c r="AE61" s="352" t="s">
        <v>245</v>
      </c>
      <c r="AF61" s="352">
        <f>COUNTA(AF7:AF60)-5</f>
        <v>26</v>
      </c>
      <c r="AG61" s="352" t="s">
        <v>246</v>
      </c>
      <c r="AH61" s="352" t="s">
        <v>245</v>
      </c>
      <c r="AI61" s="358" t="e">
        <f>SUM(#REF!,#REF!,#REF!,#REF!,#REF!,#REF!,#REF!,#REF!,#REF!)</f>
        <v>#REF!</v>
      </c>
      <c r="AJ61" s="353"/>
      <c r="AK61" s="354"/>
      <c r="AL61" s="353"/>
      <c r="AM61" s="355"/>
      <c r="AN61" s="485" t="s">
        <v>244</v>
      </c>
      <c r="AO61" s="486"/>
      <c r="AP61" s="486"/>
      <c r="AQ61" s="486"/>
      <c r="AR61" s="352" t="s">
        <v>245</v>
      </c>
      <c r="AS61" s="352">
        <f>COUNTA(AS7:AS60)-5</f>
        <v>24</v>
      </c>
      <c r="AT61" s="352" t="s">
        <v>246</v>
      </c>
      <c r="AU61" s="352" t="s">
        <v>245</v>
      </c>
      <c r="AV61" s="358" t="e">
        <f>SUM(#REF!,#REF!,#REF!,#REF!,#REF!,#REF!,#REF!,#REF!,#REF!)</f>
        <v>#REF!</v>
      </c>
      <c r="AW61" s="353"/>
      <c r="AX61" s="354"/>
      <c r="AY61" s="353"/>
      <c r="AZ61" s="355"/>
      <c r="BA61" s="485" t="s">
        <v>244</v>
      </c>
      <c r="BB61" s="486"/>
      <c r="BC61" s="486"/>
      <c r="BD61" s="486"/>
      <c r="BE61" s="352" t="s">
        <v>245</v>
      </c>
      <c r="BF61" s="352">
        <f>COUNTA(BF7:BF60)-5</f>
        <v>32</v>
      </c>
      <c r="BG61" s="352" t="s">
        <v>246</v>
      </c>
      <c r="BH61" s="352" t="s">
        <v>245</v>
      </c>
      <c r="BI61" s="352" t="e">
        <f>SUM(#REF!,#REF!,#REF!,#REF!,#REF!,#REF!,#REF!,#REF!,#REF!)</f>
        <v>#REF!</v>
      </c>
      <c r="BJ61" s="353"/>
      <c r="BK61" s="356"/>
      <c r="BL61" s="357"/>
      <c r="BM61" s="355"/>
      <c r="BN61" s="481" t="s">
        <v>244</v>
      </c>
      <c r="BO61" s="482"/>
      <c r="BP61" s="482"/>
      <c r="BQ61" s="482"/>
      <c r="BR61" s="358" t="s">
        <v>245</v>
      </c>
      <c r="BS61" s="358">
        <f>COUNTA(BS7:BS60)-5</f>
        <v>0</v>
      </c>
      <c r="BT61" s="358" t="s">
        <v>246</v>
      </c>
      <c r="BU61" s="358" t="s">
        <v>245</v>
      </c>
      <c r="BV61" s="482">
        <f>SUM(BX19,BX30,BX41,BX47,BX56,BX57,BX58,BX59,BX60)</f>
        <v>0</v>
      </c>
      <c r="BW61" s="483"/>
      <c r="BX61" s="484"/>
      <c r="BY61" s="359"/>
      <c r="BZ61" s="360"/>
      <c r="CA61" s="359"/>
      <c r="CB61" s="361"/>
      <c r="CC61" s="485" t="s">
        <v>244</v>
      </c>
      <c r="CD61" s="486"/>
      <c r="CE61" s="352" t="s">
        <v>245</v>
      </c>
      <c r="CF61" s="352">
        <f>COUNTA(CG7:CG60)</f>
        <v>0</v>
      </c>
      <c r="CG61" s="352" t="s">
        <v>245</v>
      </c>
      <c r="CH61" s="486">
        <f>SUM(CJ7:CJ60)</f>
        <v>0</v>
      </c>
      <c r="CI61" s="486"/>
      <c r="CJ61" s="487"/>
      <c r="CK61" s="362"/>
      <c r="CL61" s="362"/>
      <c r="CM61" s="363"/>
      <c r="CN61" s="364"/>
      <c r="CO61" s="365"/>
    </row>
    <row r="62" spans="1:93" ht="24.75">
      <c r="A62" s="479" t="s">
        <v>247</v>
      </c>
      <c r="B62" s="366"/>
      <c r="C62" s="367"/>
      <c r="D62" s="368"/>
      <c r="E62" s="369"/>
      <c r="F62" s="370" t="s">
        <v>248</v>
      </c>
      <c r="G62" s="371"/>
      <c r="H62" s="477">
        <v>5.2</v>
      </c>
      <c r="I62" s="478"/>
      <c r="J62" s="371"/>
      <c r="K62" s="371"/>
      <c r="L62" s="371"/>
      <c r="M62" s="372"/>
      <c r="N62" s="479" t="s">
        <v>247</v>
      </c>
      <c r="O62" s="366"/>
      <c r="P62" s="367"/>
      <c r="Q62" s="368"/>
      <c r="R62" s="369"/>
      <c r="S62" s="370" t="s">
        <v>248</v>
      </c>
      <c r="T62" s="371"/>
      <c r="U62" s="477">
        <v>4.8</v>
      </c>
      <c r="V62" s="478"/>
      <c r="W62" s="371"/>
      <c r="X62" s="371"/>
      <c r="Y62" s="371"/>
      <c r="Z62" s="372"/>
      <c r="AA62" s="479" t="s">
        <v>247</v>
      </c>
      <c r="AB62" s="366"/>
      <c r="AC62" s="367"/>
      <c r="AD62" s="368"/>
      <c r="AE62" s="369"/>
      <c r="AF62" s="370" t="s">
        <v>248</v>
      </c>
      <c r="AG62" s="371"/>
      <c r="AH62" s="477">
        <v>4.5</v>
      </c>
      <c r="AI62" s="478"/>
      <c r="AJ62" s="371"/>
      <c r="AK62" s="371"/>
      <c r="AL62" s="371"/>
      <c r="AM62" s="372"/>
      <c r="AN62" s="479" t="s">
        <v>247</v>
      </c>
      <c r="AO62" s="366"/>
      <c r="AP62" s="367"/>
      <c r="AQ62" s="368"/>
      <c r="AR62" s="369"/>
      <c r="AS62" s="370" t="s">
        <v>248</v>
      </c>
      <c r="AT62" s="371"/>
      <c r="AU62" s="477">
        <v>5.7</v>
      </c>
      <c r="AV62" s="478"/>
      <c r="AW62" s="371"/>
      <c r="AX62" s="371"/>
      <c r="AY62" s="371"/>
      <c r="AZ62" s="372"/>
      <c r="BA62" s="479" t="s">
        <v>247</v>
      </c>
      <c r="BB62" s="366"/>
      <c r="BC62" s="367"/>
      <c r="BD62" s="368"/>
      <c r="BE62" s="369"/>
      <c r="BF62" s="370" t="s">
        <v>248</v>
      </c>
      <c r="BG62" s="371"/>
      <c r="BH62" s="477">
        <v>5.5</v>
      </c>
      <c r="BI62" s="478"/>
      <c r="BJ62" s="374"/>
      <c r="BK62" s="374"/>
      <c r="BL62" s="371"/>
      <c r="BM62" s="372"/>
      <c r="BN62" s="479" t="s">
        <v>247</v>
      </c>
      <c r="BO62" s="366"/>
      <c r="BP62" s="367"/>
      <c r="BQ62" s="368"/>
      <c r="BR62" s="369"/>
      <c r="BS62" s="370" t="s">
        <v>249</v>
      </c>
      <c r="BT62" s="371"/>
      <c r="BU62" s="477">
        <v>0</v>
      </c>
      <c r="BV62" s="478"/>
      <c r="BW62" s="373"/>
      <c r="BX62" s="373"/>
      <c r="BY62" s="374"/>
      <c r="BZ62" s="374"/>
      <c r="CA62" s="371"/>
      <c r="CB62" s="372"/>
      <c r="CC62" s="375"/>
      <c r="CD62" s="376"/>
      <c r="CE62" s="376"/>
      <c r="CF62" s="376"/>
      <c r="CG62" s="376"/>
      <c r="CH62" s="377"/>
      <c r="CI62" s="378"/>
      <c r="CJ62" s="379"/>
      <c r="CK62" s="380"/>
      <c r="CL62" s="381"/>
      <c r="CM62" s="382"/>
      <c r="CN62" s="383"/>
    </row>
    <row r="63" spans="1:93" ht="24.75">
      <c r="A63" s="480"/>
      <c r="B63" s="384"/>
      <c r="C63" s="385"/>
      <c r="D63" s="386"/>
      <c r="E63" s="387"/>
      <c r="F63" s="388" t="s">
        <v>250</v>
      </c>
      <c r="G63" s="389"/>
      <c r="H63" s="475">
        <v>2.6</v>
      </c>
      <c r="I63" s="476"/>
      <c r="J63" s="389"/>
      <c r="K63" s="389"/>
      <c r="L63" s="389"/>
      <c r="M63" s="390"/>
      <c r="N63" s="480"/>
      <c r="O63" s="384"/>
      <c r="P63" s="385"/>
      <c r="Q63" s="386"/>
      <c r="R63" s="387"/>
      <c r="S63" s="388" t="s">
        <v>250</v>
      </c>
      <c r="T63" s="389"/>
      <c r="U63" s="475">
        <v>3.2</v>
      </c>
      <c r="V63" s="476"/>
      <c r="W63" s="389"/>
      <c r="X63" s="389"/>
      <c r="Y63" s="389"/>
      <c r="Z63" s="390"/>
      <c r="AA63" s="480"/>
      <c r="AB63" s="384"/>
      <c r="AC63" s="385"/>
      <c r="AD63" s="386"/>
      <c r="AE63" s="387"/>
      <c r="AF63" s="388" t="s">
        <v>250</v>
      </c>
      <c r="AG63" s="389"/>
      <c r="AH63" s="475">
        <v>2.2000000000000002</v>
      </c>
      <c r="AI63" s="476"/>
      <c r="AJ63" s="389"/>
      <c r="AK63" s="389"/>
      <c r="AL63" s="389"/>
      <c r="AM63" s="390"/>
      <c r="AN63" s="480"/>
      <c r="AO63" s="384"/>
      <c r="AP63" s="385"/>
      <c r="AQ63" s="386"/>
      <c r="AR63" s="387"/>
      <c r="AS63" s="388" t="s">
        <v>250</v>
      </c>
      <c r="AT63" s="389"/>
      <c r="AU63" s="475">
        <v>2.5</v>
      </c>
      <c r="AV63" s="476"/>
      <c r="AW63" s="389"/>
      <c r="AX63" s="389"/>
      <c r="AY63" s="389"/>
      <c r="AZ63" s="390"/>
      <c r="BA63" s="480"/>
      <c r="BB63" s="384"/>
      <c r="BC63" s="385"/>
      <c r="BD63" s="386"/>
      <c r="BE63" s="387"/>
      <c r="BF63" s="388" t="s">
        <v>250</v>
      </c>
      <c r="BG63" s="389"/>
      <c r="BH63" s="475">
        <v>2.5</v>
      </c>
      <c r="BI63" s="476"/>
      <c r="BJ63" s="392"/>
      <c r="BK63" s="392"/>
      <c r="BL63" s="389"/>
      <c r="BM63" s="390"/>
      <c r="BN63" s="480"/>
      <c r="BO63" s="384"/>
      <c r="BP63" s="385"/>
      <c r="BQ63" s="386"/>
      <c r="BR63" s="387"/>
      <c r="BS63" s="388" t="s">
        <v>251</v>
      </c>
      <c r="BT63" s="389"/>
      <c r="BU63" s="475">
        <v>0</v>
      </c>
      <c r="BV63" s="476"/>
      <c r="BW63" s="391"/>
      <c r="BX63" s="391"/>
      <c r="BY63" s="392"/>
      <c r="BZ63" s="392"/>
      <c r="CA63" s="389"/>
      <c r="CB63" s="390"/>
      <c r="CC63" s="393"/>
      <c r="CD63" s="394"/>
      <c r="CE63" s="394"/>
      <c r="CF63" s="394"/>
      <c r="CG63" s="394"/>
      <c r="CH63" s="395"/>
      <c r="CI63" s="396"/>
      <c r="CJ63" s="397"/>
      <c r="CK63" s="398"/>
      <c r="CL63" s="399"/>
      <c r="CM63" s="400"/>
      <c r="CN63" s="401"/>
    </row>
    <row r="64" spans="1:93" ht="24.75">
      <c r="A64" s="480"/>
      <c r="B64" s="384"/>
      <c r="C64" s="385"/>
      <c r="D64" s="386"/>
      <c r="E64" s="387"/>
      <c r="F64" s="388" t="s">
        <v>252</v>
      </c>
      <c r="G64" s="389"/>
      <c r="H64" s="475">
        <v>1</v>
      </c>
      <c r="I64" s="476"/>
      <c r="J64" s="389"/>
      <c r="K64" s="389"/>
      <c r="L64" s="389"/>
      <c r="M64" s="390"/>
      <c r="N64" s="480"/>
      <c r="O64" s="384"/>
      <c r="P64" s="385"/>
      <c r="Q64" s="386"/>
      <c r="R64" s="387"/>
      <c r="S64" s="388" t="s">
        <v>252</v>
      </c>
      <c r="T64" s="389"/>
      <c r="U64" s="475">
        <v>1.5</v>
      </c>
      <c r="V64" s="476"/>
      <c r="W64" s="389"/>
      <c r="X64" s="389"/>
      <c r="Y64" s="389"/>
      <c r="Z64" s="390"/>
      <c r="AA64" s="480"/>
      <c r="AB64" s="384"/>
      <c r="AC64" s="385"/>
      <c r="AD64" s="386"/>
      <c r="AE64" s="387"/>
      <c r="AF64" s="388" t="s">
        <v>252</v>
      </c>
      <c r="AG64" s="389"/>
      <c r="AH64" s="475">
        <v>0.8</v>
      </c>
      <c r="AI64" s="476"/>
      <c r="AJ64" s="389"/>
      <c r="AK64" s="389"/>
      <c r="AL64" s="389"/>
      <c r="AM64" s="390"/>
      <c r="AN64" s="480"/>
      <c r="AO64" s="384"/>
      <c r="AP64" s="385"/>
      <c r="AQ64" s="386"/>
      <c r="AR64" s="387"/>
      <c r="AS64" s="388" t="s">
        <v>252</v>
      </c>
      <c r="AT64" s="389"/>
      <c r="AU64" s="475">
        <v>1</v>
      </c>
      <c r="AV64" s="476"/>
      <c r="AW64" s="389"/>
      <c r="AX64" s="389"/>
      <c r="AY64" s="389"/>
      <c r="AZ64" s="390"/>
      <c r="BA64" s="480"/>
      <c r="BB64" s="384"/>
      <c r="BC64" s="385"/>
      <c r="BD64" s="386"/>
      <c r="BE64" s="387"/>
      <c r="BF64" s="388" t="s">
        <v>252</v>
      </c>
      <c r="BG64" s="389"/>
      <c r="BH64" s="475">
        <v>1.2</v>
      </c>
      <c r="BI64" s="476"/>
      <c r="BJ64" s="392"/>
      <c r="BK64" s="392"/>
      <c r="BL64" s="389"/>
      <c r="BM64" s="390"/>
      <c r="BN64" s="480"/>
      <c r="BO64" s="384"/>
      <c r="BP64" s="385"/>
      <c r="BQ64" s="386"/>
      <c r="BR64" s="387"/>
      <c r="BS64" s="388" t="s">
        <v>252</v>
      </c>
      <c r="BT64" s="389"/>
      <c r="BU64" s="475">
        <v>0</v>
      </c>
      <c r="BV64" s="476"/>
      <c r="BW64" s="391"/>
      <c r="BX64" s="391"/>
      <c r="BY64" s="392"/>
      <c r="BZ64" s="392"/>
      <c r="CA64" s="389"/>
      <c r="CB64" s="390"/>
      <c r="CC64" s="393"/>
      <c r="CD64" s="394"/>
      <c r="CE64" s="394"/>
      <c r="CF64" s="394"/>
      <c r="CG64" s="394"/>
      <c r="CH64" s="395"/>
      <c r="CI64" s="396"/>
      <c r="CJ64" s="397"/>
      <c r="CK64" s="398"/>
      <c r="CL64" s="399"/>
      <c r="CM64" s="400"/>
      <c r="CN64" s="401"/>
    </row>
    <row r="65" spans="1:92" ht="24.75">
      <c r="A65" s="480"/>
      <c r="B65" s="384"/>
      <c r="C65" s="385"/>
      <c r="D65" s="386"/>
      <c r="E65" s="387"/>
      <c r="F65" s="388" t="s">
        <v>253</v>
      </c>
      <c r="G65" s="389"/>
      <c r="H65" s="475">
        <v>2.6</v>
      </c>
      <c r="I65" s="476"/>
      <c r="J65" s="389"/>
      <c r="K65" s="389"/>
      <c r="L65" s="389"/>
      <c r="M65" s="390"/>
      <c r="N65" s="480"/>
      <c r="O65" s="384"/>
      <c r="P65" s="385"/>
      <c r="Q65" s="386"/>
      <c r="R65" s="387"/>
      <c r="S65" s="388" t="s">
        <v>253</v>
      </c>
      <c r="T65" s="389"/>
      <c r="U65" s="475">
        <v>2.7</v>
      </c>
      <c r="V65" s="476"/>
      <c r="W65" s="389"/>
      <c r="X65" s="389"/>
      <c r="Y65" s="389"/>
      <c r="Z65" s="390"/>
      <c r="AA65" s="480"/>
      <c r="AB65" s="384"/>
      <c r="AC65" s="385"/>
      <c r="AD65" s="386"/>
      <c r="AE65" s="387"/>
      <c r="AF65" s="388" t="s">
        <v>253</v>
      </c>
      <c r="AG65" s="389"/>
      <c r="AH65" s="475">
        <v>2.8</v>
      </c>
      <c r="AI65" s="476"/>
      <c r="AJ65" s="389"/>
      <c r="AK65" s="389"/>
      <c r="AL65" s="389"/>
      <c r="AM65" s="390"/>
      <c r="AN65" s="480"/>
      <c r="AO65" s="384"/>
      <c r="AP65" s="385"/>
      <c r="AQ65" s="386"/>
      <c r="AR65" s="387"/>
      <c r="AS65" s="388" t="s">
        <v>253</v>
      </c>
      <c r="AT65" s="389"/>
      <c r="AU65" s="475">
        <v>2.7</v>
      </c>
      <c r="AV65" s="476"/>
      <c r="AW65" s="389"/>
      <c r="AX65" s="389"/>
      <c r="AY65" s="389"/>
      <c r="AZ65" s="390"/>
      <c r="BA65" s="480"/>
      <c r="BB65" s="384"/>
      <c r="BC65" s="385"/>
      <c r="BD65" s="386"/>
      <c r="BE65" s="387"/>
      <c r="BF65" s="388" t="s">
        <v>253</v>
      </c>
      <c r="BG65" s="389"/>
      <c r="BH65" s="475">
        <v>2.7</v>
      </c>
      <c r="BI65" s="476"/>
      <c r="BJ65" s="392"/>
      <c r="BK65" s="392"/>
      <c r="BL65" s="389"/>
      <c r="BM65" s="390"/>
      <c r="BN65" s="480"/>
      <c r="BO65" s="384"/>
      <c r="BP65" s="385"/>
      <c r="BQ65" s="386"/>
      <c r="BR65" s="387"/>
      <c r="BS65" s="388" t="s">
        <v>253</v>
      </c>
      <c r="BT65" s="389"/>
      <c r="BU65" s="475">
        <v>0</v>
      </c>
      <c r="BV65" s="476"/>
      <c r="BW65" s="391"/>
      <c r="BX65" s="391"/>
      <c r="BY65" s="392"/>
      <c r="BZ65" s="392"/>
      <c r="CA65" s="389"/>
      <c r="CB65" s="390"/>
      <c r="CC65" s="393"/>
      <c r="CD65" s="394"/>
      <c r="CE65" s="394"/>
      <c r="CF65" s="394"/>
      <c r="CG65" s="394"/>
      <c r="CH65" s="395"/>
      <c r="CI65" s="396"/>
      <c r="CJ65" s="397"/>
      <c r="CK65" s="398"/>
      <c r="CL65" s="399"/>
      <c r="CM65" s="400"/>
      <c r="CN65" s="401"/>
    </row>
    <row r="66" spans="1:92" ht="24.75">
      <c r="A66" s="480"/>
      <c r="B66" s="384"/>
      <c r="C66" s="385"/>
      <c r="D66" s="386"/>
      <c r="E66" s="387"/>
      <c r="F66" s="388" t="s">
        <v>254</v>
      </c>
      <c r="G66" s="389"/>
      <c r="H66" s="475">
        <v>0</v>
      </c>
      <c r="I66" s="476"/>
      <c r="J66" s="389"/>
      <c r="K66" s="389"/>
      <c r="L66" s="389"/>
      <c r="M66" s="390"/>
      <c r="N66" s="480"/>
      <c r="O66" s="384"/>
      <c r="P66" s="385"/>
      <c r="Q66" s="386"/>
      <c r="R66" s="387"/>
      <c r="S66" s="388" t="s">
        <v>254</v>
      </c>
      <c r="T66" s="389"/>
      <c r="U66" s="475">
        <v>1</v>
      </c>
      <c r="V66" s="476"/>
      <c r="W66" s="389"/>
      <c r="X66" s="389"/>
      <c r="Y66" s="389"/>
      <c r="Z66" s="390"/>
      <c r="AA66" s="480"/>
      <c r="AB66" s="384"/>
      <c r="AC66" s="385"/>
      <c r="AD66" s="386"/>
      <c r="AE66" s="387"/>
      <c r="AF66" s="388" t="s">
        <v>254</v>
      </c>
      <c r="AG66" s="389"/>
      <c r="AH66" s="475">
        <v>0</v>
      </c>
      <c r="AI66" s="476"/>
      <c r="AJ66" s="389"/>
      <c r="AK66" s="389"/>
      <c r="AL66" s="389"/>
      <c r="AM66" s="390"/>
      <c r="AN66" s="480"/>
      <c r="AO66" s="384"/>
      <c r="AP66" s="385"/>
      <c r="AQ66" s="386"/>
      <c r="AR66" s="387"/>
      <c r="AS66" s="388" t="s">
        <v>254</v>
      </c>
      <c r="AT66" s="389"/>
      <c r="AU66" s="475">
        <v>1</v>
      </c>
      <c r="AV66" s="476"/>
      <c r="AW66" s="389"/>
      <c r="AX66" s="389"/>
      <c r="AY66" s="389"/>
      <c r="AZ66" s="390"/>
      <c r="BA66" s="480"/>
      <c r="BB66" s="384"/>
      <c r="BC66" s="385"/>
      <c r="BD66" s="386"/>
      <c r="BE66" s="387"/>
      <c r="BF66" s="388" t="s">
        <v>254</v>
      </c>
      <c r="BG66" s="389"/>
      <c r="BH66" s="475">
        <v>0</v>
      </c>
      <c r="BI66" s="476"/>
      <c r="BJ66" s="392"/>
      <c r="BK66" s="392"/>
      <c r="BL66" s="389"/>
      <c r="BM66" s="390"/>
      <c r="BN66" s="480"/>
      <c r="BO66" s="384"/>
      <c r="BP66" s="385"/>
      <c r="BQ66" s="386"/>
      <c r="BR66" s="387"/>
      <c r="BS66" s="388" t="s">
        <v>254</v>
      </c>
      <c r="BT66" s="389"/>
      <c r="BU66" s="475">
        <v>0</v>
      </c>
      <c r="BV66" s="476"/>
      <c r="BW66" s="391"/>
      <c r="BX66" s="391"/>
      <c r="BY66" s="392"/>
      <c r="BZ66" s="392"/>
      <c r="CA66" s="389"/>
      <c r="CB66" s="390"/>
      <c r="CC66" s="393"/>
      <c r="CD66" s="394"/>
      <c r="CE66" s="394"/>
      <c r="CF66" s="394"/>
      <c r="CG66" s="394"/>
      <c r="CH66" s="395"/>
      <c r="CI66" s="396"/>
      <c r="CJ66" s="397"/>
      <c r="CK66" s="398"/>
      <c r="CL66" s="399"/>
      <c r="CM66" s="400"/>
      <c r="CN66" s="401"/>
    </row>
    <row r="67" spans="1:92" ht="24.75">
      <c r="A67" s="480"/>
      <c r="B67" s="384"/>
      <c r="C67" s="385"/>
      <c r="D67" s="386"/>
      <c r="E67" s="387"/>
      <c r="F67" s="388" t="s">
        <v>255</v>
      </c>
      <c r="G67" s="389"/>
      <c r="H67" s="475">
        <v>1</v>
      </c>
      <c r="I67" s="476"/>
      <c r="J67" s="389"/>
      <c r="K67" s="389"/>
      <c r="L67" s="389"/>
      <c r="M67" s="390"/>
      <c r="N67" s="480"/>
      <c r="O67" s="384"/>
      <c r="P67" s="385"/>
      <c r="Q67" s="386"/>
      <c r="R67" s="387"/>
      <c r="S67" s="388" t="s">
        <v>255</v>
      </c>
      <c r="T67" s="389"/>
      <c r="U67" s="475">
        <v>0</v>
      </c>
      <c r="V67" s="476"/>
      <c r="W67" s="389"/>
      <c r="X67" s="389"/>
      <c r="Y67" s="389"/>
      <c r="Z67" s="390"/>
      <c r="AA67" s="480"/>
      <c r="AB67" s="384"/>
      <c r="AC67" s="385"/>
      <c r="AD67" s="386"/>
      <c r="AE67" s="387"/>
      <c r="AF67" s="388" t="s">
        <v>255</v>
      </c>
      <c r="AG67" s="389"/>
      <c r="AH67" s="475">
        <v>1</v>
      </c>
      <c r="AI67" s="476"/>
      <c r="AJ67" s="389"/>
      <c r="AK67" s="389"/>
      <c r="AL67" s="389"/>
      <c r="AM67" s="390"/>
      <c r="AN67" s="480"/>
      <c r="AO67" s="384"/>
      <c r="AP67" s="385"/>
      <c r="AQ67" s="386"/>
      <c r="AR67" s="387"/>
      <c r="AS67" s="388" t="s">
        <v>255</v>
      </c>
      <c r="AT67" s="389"/>
      <c r="AU67" s="475">
        <v>0</v>
      </c>
      <c r="AV67" s="476"/>
      <c r="AW67" s="389"/>
      <c r="AX67" s="389"/>
      <c r="AY67" s="389"/>
      <c r="AZ67" s="390"/>
      <c r="BA67" s="480"/>
      <c r="BB67" s="384"/>
      <c r="BC67" s="385"/>
      <c r="BD67" s="386"/>
      <c r="BE67" s="387"/>
      <c r="BF67" s="388" t="s">
        <v>255</v>
      </c>
      <c r="BG67" s="389"/>
      <c r="BH67" s="475">
        <v>1</v>
      </c>
      <c r="BI67" s="476"/>
      <c r="BJ67" s="392"/>
      <c r="BK67" s="392"/>
      <c r="BL67" s="389"/>
      <c r="BM67" s="390"/>
      <c r="BN67" s="480"/>
      <c r="BO67" s="384"/>
      <c r="BP67" s="385"/>
      <c r="BQ67" s="386"/>
      <c r="BR67" s="387"/>
      <c r="BS67" s="388" t="s">
        <v>256</v>
      </c>
      <c r="BT67" s="389"/>
      <c r="BU67" s="475">
        <v>0</v>
      </c>
      <c r="BV67" s="476"/>
      <c r="BW67" s="391"/>
      <c r="BX67" s="391"/>
      <c r="BY67" s="392"/>
      <c r="BZ67" s="392"/>
      <c r="CA67" s="389"/>
      <c r="CB67" s="390"/>
      <c r="CC67" s="393"/>
      <c r="CD67" s="394"/>
      <c r="CE67" s="394"/>
      <c r="CF67" s="394"/>
      <c r="CG67" s="394"/>
      <c r="CH67" s="395"/>
      <c r="CI67" s="396"/>
      <c r="CJ67" s="397"/>
      <c r="CK67" s="398"/>
      <c r="CL67" s="399"/>
      <c r="CM67" s="400"/>
      <c r="CN67" s="401"/>
    </row>
    <row r="68" spans="1:92" ht="25.5" thickBot="1">
      <c r="A68" s="480"/>
      <c r="B68" s="402"/>
      <c r="C68" s="403"/>
      <c r="D68" s="404"/>
      <c r="E68" s="405"/>
      <c r="F68" s="406" t="s">
        <v>247</v>
      </c>
      <c r="G68" s="407"/>
      <c r="H68" s="473">
        <f>H62*70+H63*75+H64*25+H65*45+H66*60+H67*120</f>
        <v>821</v>
      </c>
      <c r="I68" s="474"/>
      <c r="J68" s="408"/>
      <c r="K68" s="408"/>
      <c r="L68" s="408"/>
      <c r="M68" s="409"/>
      <c r="N68" s="480"/>
      <c r="O68" s="402"/>
      <c r="P68" s="403"/>
      <c r="Q68" s="404"/>
      <c r="R68" s="405"/>
      <c r="S68" s="406" t="s">
        <v>247</v>
      </c>
      <c r="T68" s="407"/>
      <c r="U68" s="473">
        <f>U62*70+U63*75+U64*25+U65*45+U66*60+U67*120</f>
        <v>795</v>
      </c>
      <c r="V68" s="474"/>
      <c r="W68" s="408"/>
      <c r="X68" s="408"/>
      <c r="Y68" s="408"/>
      <c r="Z68" s="409"/>
      <c r="AA68" s="480"/>
      <c r="AB68" s="402"/>
      <c r="AC68" s="403"/>
      <c r="AD68" s="404"/>
      <c r="AE68" s="405"/>
      <c r="AF68" s="406" t="s">
        <v>247</v>
      </c>
      <c r="AG68" s="407"/>
      <c r="AH68" s="473">
        <f>AH62*70+AH63*75+AH64*25+AH65*45+AH66*60+AH67*120</f>
        <v>746</v>
      </c>
      <c r="AI68" s="474"/>
      <c r="AJ68" s="408"/>
      <c r="AK68" s="408"/>
      <c r="AL68" s="408"/>
      <c r="AM68" s="409"/>
      <c r="AN68" s="480"/>
      <c r="AO68" s="402"/>
      <c r="AP68" s="403"/>
      <c r="AQ68" s="404"/>
      <c r="AR68" s="405"/>
      <c r="AS68" s="406" t="s">
        <v>247</v>
      </c>
      <c r="AT68" s="407"/>
      <c r="AU68" s="473">
        <f>AU62*70+AU63*75+AU64*25+AU65*45+AU66*60+AU67*120</f>
        <v>793</v>
      </c>
      <c r="AV68" s="474"/>
      <c r="AW68" s="408"/>
      <c r="AX68" s="408"/>
      <c r="AY68" s="408"/>
      <c r="AZ68" s="409"/>
      <c r="BA68" s="480"/>
      <c r="BB68" s="402"/>
      <c r="BC68" s="403"/>
      <c r="BD68" s="404"/>
      <c r="BE68" s="405"/>
      <c r="BF68" s="406" t="s">
        <v>247</v>
      </c>
      <c r="BG68" s="407"/>
      <c r="BH68" s="473">
        <f>BH62*70+BH63*75+BH64*25+BH65*45+BH66*60+BH67*120</f>
        <v>844</v>
      </c>
      <c r="BI68" s="474"/>
      <c r="BJ68" s="411"/>
      <c r="BK68" s="412"/>
      <c r="BL68" s="413"/>
      <c r="BM68" s="409"/>
      <c r="BN68" s="480"/>
      <c r="BO68" s="402"/>
      <c r="BP68" s="403"/>
      <c r="BQ68" s="404"/>
      <c r="BR68" s="405"/>
      <c r="BS68" s="406" t="s">
        <v>247</v>
      </c>
      <c r="BT68" s="407"/>
      <c r="BU68" s="473">
        <f>BU62*70+BU63*75+BU64*25+BU65*45+BU66*60+BU67*120</f>
        <v>0</v>
      </c>
      <c r="BV68" s="474"/>
      <c r="BW68" s="410"/>
      <c r="BX68" s="410"/>
      <c r="BY68" s="411"/>
      <c r="BZ68" s="411"/>
      <c r="CA68" s="408"/>
      <c r="CB68" s="409"/>
      <c r="CC68" s="414"/>
      <c r="CD68" s="415"/>
      <c r="CE68" s="414"/>
      <c r="CF68" s="416"/>
      <c r="CG68" s="416"/>
      <c r="CH68" s="417"/>
      <c r="CI68" s="418"/>
      <c r="CJ68" s="419"/>
      <c r="CK68" s="420"/>
      <c r="CL68" s="421"/>
      <c r="CM68" s="422"/>
      <c r="CN68" s="423"/>
    </row>
    <row r="69" spans="1:92" ht="76.7" customHeight="1" thickBot="1">
      <c r="A69" s="471"/>
      <c r="B69" s="471"/>
      <c r="C69" s="471"/>
      <c r="D69" s="471"/>
      <c r="E69" s="471"/>
      <c r="F69" s="471"/>
      <c r="G69" s="471"/>
      <c r="H69" s="471"/>
      <c r="I69" s="471"/>
      <c r="J69" s="471"/>
      <c r="K69" s="471"/>
      <c r="L69" s="471"/>
      <c r="M69" s="471"/>
      <c r="N69" s="471"/>
      <c r="O69" s="471"/>
      <c r="P69" s="471"/>
      <c r="Q69" s="471"/>
      <c r="R69" s="471"/>
      <c r="S69" s="471"/>
      <c r="T69" s="471"/>
      <c r="U69" s="471"/>
      <c r="V69" s="471"/>
      <c r="W69" s="471"/>
      <c r="X69" s="471"/>
      <c r="Y69" s="471"/>
      <c r="Z69" s="471"/>
      <c r="AA69" s="471"/>
      <c r="AB69" s="471"/>
      <c r="AC69" s="471"/>
      <c r="AD69" s="471"/>
      <c r="AE69" s="471"/>
      <c r="AF69" s="471"/>
      <c r="AG69" s="471"/>
      <c r="AH69" s="471"/>
      <c r="AI69" s="471"/>
      <c r="AJ69" s="471"/>
      <c r="AK69" s="471"/>
      <c r="AL69" s="471"/>
      <c r="AM69" s="471"/>
      <c r="AN69" s="471"/>
      <c r="AO69" s="471"/>
      <c r="AP69" s="471"/>
      <c r="AQ69" s="471"/>
      <c r="AR69" s="471"/>
      <c r="AS69" s="471"/>
      <c r="AT69" s="471"/>
      <c r="AU69" s="471"/>
      <c r="AV69" s="471"/>
      <c r="AW69" s="471"/>
      <c r="AX69" s="471"/>
      <c r="AY69" s="471"/>
      <c r="AZ69" s="471"/>
      <c r="BA69" s="471"/>
      <c r="BB69" s="471"/>
      <c r="BC69" s="471"/>
      <c r="BD69" s="471"/>
      <c r="BE69" s="471"/>
      <c r="BF69" s="471"/>
      <c r="BG69" s="471"/>
      <c r="BH69" s="471"/>
      <c r="BI69" s="471"/>
      <c r="BJ69" s="471"/>
      <c r="BK69" s="471"/>
      <c r="BL69" s="471"/>
      <c r="BM69" s="471"/>
      <c r="BN69" s="471"/>
      <c r="BO69" s="471"/>
      <c r="BP69" s="471"/>
      <c r="BQ69" s="471"/>
      <c r="BR69" s="471"/>
      <c r="BS69" s="471"/>
      <c r="BT69" s="471"/>
      <c r="BU69" s="471"/>
      <c r="BV69" s="471"/>
      <c r="BW69" s="471"/>
      <c r="BX69" s="471"/>
      <c r="BY69" s="471"/>
      <c r="BZ69" s="471"/>
      <c r="CA69" s="471"/>
      <c r="CB69" s="472"/>
      <c r="CC69" s="424"/>
      <c r="CD69" s="425"/>
      <c r="CE69" s="425"/>
      <c r="CF69" s="425"/>
      <c r="CG69" s="425"/>
      <c r="CH69" s="426"/>
      <c r="CI69" s="427"/>
      <c r="CJ69" s="428"/>
      <c r="CK69" s="429"/>
      <c r="CL69" s="430"/>
      <c r="CM69" s="431"/>
      <c r="CN69" s="432"/>
    </row>
    <row r="70" spans="1:92" s="446" customFormat="1" ht="25.5">
      <c r="A70" s="433" t="s">
        <v>257</v>
      </c>
      <c r="B70" s="434"/>
      <c r="C70" s="435"/>
      <c r="D70" s="436"/>
      <c r="E70" s="437"/>
      <c r="F70" s="436"/>
      <c r="G70" s="438"/>
      <c r="H70" s="436"/>
      <c r="I70" s="435"/>
      <c r="J70" s="437"/>
      <c r="K70" s="437"/>
      <c r="L70" s="437"/>
      <c r="M70" s="437"/>
      <c r="N70" s="434"/>
      <c r="O70" s="434"/>
      <c r="P70" s="435"/>
      <c r="Q70" s="436"/>
      <c r="R70" s="437"/>
      <c r="S70" s="436"/>
      <c r="T70" s="439"/>
      <c r="U70" s="436"/>
      <c r="V70" s="435"/>
      <c r="W70" s="437"/>
      <c r="X70" s="437"/>
      <c r="Y70" s="437"/>
      <c r="Z70" s="437"/>
      <c r="AA70" s="434"/>
      <c r="AB70" s="434"/>
      <c r="AC70" s="435"/>
      <c r="AD70" s="436"/>
      <c r="AE70" s="437"/>
      <c r="AF70" s="436"/>
      <c r="AG70" s="438"/>
      <c r="AH70" s="436"/>
      <c r="AI70" s="435"/>
      <c r="AJ70" s="437"/>
      <c r="AK70" s="437"/>
      <c r="AL70" s="437"/>
      <c r="AM70" s="437"/>
      <c r="AN70" s="434"/>
      <c r="AO70" s="434"/>
      <c r="AP70" s="435"/>
      <c r="AQ70" s="436"/>
      <c r="AR70" s="437"/>
      <c r="AS70" s="436"/>
      <c r="AT70" s="438"/>
      <c r="AU70" s="436"/>
      <c r="AV70" s="435"/>
      <c r="AW70" s="437"/>
      <c r="AX70" s="437"/>
      <c r="AY70" s="437"/>
      <c r="AZ70" s="437"/>
      <c r="BA70" s="434"/>
      <c r="BB70" s="434"/>
      <c r="BC70" s="435"/>
      <c r="BD70" s="436"/>
      <c r="BE70" s="437"/>
      <c r="BF70" s="436"/>
      <c r="BG70" s="438"/>
      <c r="BH70" s="436"/>
      <c r="BI70" s="435"/>
      <c r="BJ70" s="437"/>
      <c r="BK70" s="437"/>
      <c r="BL70" s="437"/>
      <c r="BM70" s="437"/>
      <c r="BN70" s="434"/>
      <c r="BO70" s="434"/>
      <c r="BP70" s="435"/>
      <c r="BQ70" s="436"/>
      <c r="BR70" s="437"/>
      <c r="BS70" s="436"/>
      <c r="BT70" s="438"/>
      <c r="BU70" s="436"/>
      <c r="BV70" s="435"/>
      <c r="BW70" s="435"/>
      <c r="BX70" s="435"/>
      <c r="BY70" s="437"/>
      <c r="BZ70" s="437"/>
      <c r="CA70" s="437"/>
      <c r="CB70" s="437"/>
      <c r="CC70" s="440"/>
      <c r="CD70" s="440"/>
      <c r="CE70" s="440"/>
      <c r="CF70" s="440"/>
      <c r="CG70" s="440"/>
      <c r="CH70" s="441"/>
      <c r="CI70" s="440"/>
      <c r="CJ70" s="440"/>
      <c r="CK70" s="442"/>
      <c r="CL70" s="443"/>
      <c r="CM70" s="444"/>
      <c r="CN70" s="445"/>
    </row>
    <row r="71" spans="1:92" s="451" customFormat="1" ht="42.75" customHeight="1">
      <c r="A71" s="447" t="s">
        <v>258</v>
      </c>
      <c r="B71" s="448"/>
      <c r="C71" s="449"/>
      <c r="D71" s="449"/>
      <c r="E71" s="449"/>
      <c r="F71" s="450"/>
      <c r="G71" s="450"/>
      <c r="H71" s="449"/>
      <c r="I71" s="449"/>
      <c r="J71" s="449"/>
      <c r="K71" s="449"/>
      <c r="L71" s="449"/>
      <c r="M71" s="449"/>
      <c r="N71" s="449"/>
      <c r="T71" s="452"/>
    </row>
    <row r="72" spans="1:92" s="459" customFormat="1" ht="55.5" customHeight="1" thickBot="1">
      <c r="A72" s="453" t="s">
        <v>259</v>
      </c>
      <c r="B72" s="454"/>
      <c r="C72" s="455"/>
      <c r="D72" s="455"/>
      <c r="E72" s="455"/>
      <c r="F72" s="455"/>
      <c r="G72" s="455"/>
      <c r="H72" s="455"/>
      <c r="I72" s="455"/>
      <c r="J72" s="455"/>
      <c r="K72" s="455"/>
      <c r="L72" s="455"/>
      <c r="M72" s="455"/>
      <c r="N72" s="454"/>
      <c r="O72" s="454"/>
      <c r="P72" s="455"/>
      <c r="Q72" s="455"/>
      <c r="R72" s="455"/>
      <c r="S72" s="455"/>
      <c r="T72" s="456"/>
      <c r="U72" s="455"/>
      <c r="V72" s="455"/>
      <c r="W72" s="455"/>
      <c r="X72" s="455"/>
      <c r="Y72" s="455"/>
      <c r="Z72" s="455"/>
      <c r="AA72" s="454"/>
      <c r="AB72" s="454"/>
      <c r="AC72" s="455"/>
      <c r="AD72" s="455"/>
      <c r="AE72" s="455"/>
      <c r="AF72" s="455"/>
      <c r="AG72" s="455"/>
      <c r="AH72" s="455"/>
      <c r="AI72" s="455"/>
      <c r="AJ72" s="455"/>
      <c r="AK72" s="455"/>
      <c r="AL72" s="455"/>
      <c r="AM72" s="455"/>
      <c r="AN72" s="454"/>
      <c r="AO72" s="454"/>
      <c r="AP72" s="455"/>
      <c r="AQ72" s="455"/>
      <c r="AR72" s="455"/>
      <c r="AS72" s="455"/>
      <c r="AT72" s="455"/>
      <c r="AU72" s="455"/>
      <c r="AV72" s="455"/>
      <c r="AW72" s="455"/>
      <c r="AX72" s="455"/>
      <c r="AY72" s="455"/>
      <c r="AZ72" s="455"/>
      <c r="BA72" s="454"/>
      <c r="BB72" s="454"/>
      <c r="BC72" s="455"/>
      <c r="BD72" s="455"/>
      <c r="BE72" s="455"/>
      <c r="BF72" s="455"/>
      <c r="BG72" s="455"/>
      <c r="BH72" s="455"/>
      <c r="BI72" s="455"/>
      <c r="BJ72" s="455"/>
      <c r="BK72" s="455"/>
      <c r="BL72" s="455"/>
      <c r="BM72" s="455"/>
      <c r="BN72" s="454"/>
      <c r="BO72" s="454"/>
      <c r="BP72" s="455"/>
      <c r="BQ72" s="455"/>
      <c r="BR72" s="455"/>
      <c r="BS72" s="455"/>
      <c r="BT72" s="455"/>
      <c r="BU72" s="455"/>
      <c r="BV72" s="455"/>
      <c r="BW72" s="455"/>
      <c r="BX72" s="455"/>
      <c r="BY72" s="455"/>
      <c r="BZ72" s="455"/>
      <c r="CA72" s="455"/>
      <c r="CB72" s="455"/>
      <c r="CC72" s="454"/>
      <c r="CD72" s="454"/>
      <c r="CE72" s="454"/>
      <c r="CF72" s="454"/>
      <c r="CG72" s="454"/>
      <c r="CH72" s="457"/>
      <c r="CI72" s="454"/>
      <c r="CJ72" s="454"/>
      <c r="CK72" s="455"/>
      <c r="CL72" s="458"/>
      <c r="CM72" s="454"/>
      <c r="CN72" s="457"/>
    </row>
    <row r="74" spans="1:92" ht="32.25">
      <c r="F74" s="464" t="s">
        <v>260</v>
      </c>
    </row>
  </sheetData>
  <protectedRanges>
    <protectedRange algorithmName="SHA-512" hashValue="wCYJP6IZ6+KINE3tde8jus9qHulRcTKltorQon2joqNCzraU7xUcgxyA/2Zq7uPzVtDiSa65teIW0vAHNjL/Yw==" saltValue="jiPYDcYEynC+Sm0MkHm65Q==" spinCount="100000" sqref="CI7:CI56 BW59:BW60 BW7:BW56 CI59:CI60" name="進價" securityDescriptor=""/>
    <protectedRange algorithmName="SHA-512" hashValue="wCYJP6IZ6+KINE3tde8jus9qHulRcTKltorQon2joqNCzraU7xUcgxyA/2Zq7uPzVtDiSa65teIW0vAHNjL/Yw==" saltValue="jiPYDcYEynC+Sm0MkHm65Q==" spinCount="100000" sqref="CI57:CI58 BW57:BW58" name="進價_1" securityDescriptor=""/>
  </protectedRanges>
  <mergeCells count="171">
    <mergeCell ref="A1:F1"/>
    <mergeCell ref="H1:I1"/>
    <mergeCell ref="A2:F2"/>
    <mergeCell ref="A3:F3"/>
    <mergeCell ref="G3:CN3"/>
    <mergeCell ref="A4:A8"/>
    <mergeCell ref="B4:B8"/>
    <mergeCell ref="C4:C6"/>
    <mergeCell ref="D4:I4"/>
    <mergeCell ref="N4:N8"/>
    <mergeCell ref="BQ4:BV4"/>
    <mergeCell ref="CC4:CD4"/>
    <mergeCell ref="CE4:CH4"/>
    <mergeCell ref="D5:G5"/>
    <mergeCell ref="H5:I5"/>
    <mergeCell ref="Q5:T5"/>
    <mergeCell ref="U5:V5"/>
    <mergeCell ref="AD5:AG5"/>
    <mergeCell ref="AH5:AI5"/>
    <mergeCell ref="AQ5:AT5"/>
    <mergeCell ref="BB4:BB8"/>
    <mergeCell ref="BC4:BC6"/>
    <mergeCell ref="BD4:BI4"/>
    <mergeCell ref="BN4:BN8"/>
    <mergeCell ref="BO4:BO8"/>
    <mergeCell ref="BP4:BP6"/>
    <mergeCell ref="BD5:BG5"/>
    <mergeCell ref="BH5:BI5"/>
    <mergeCell ref="AD4:AI4"/>
    <mergeCell ref="AN4:AN8"/>
    <mergeCell ref="AO4:AO8"/>
    <mergeCell ref="AP4:AP6"/>
    <mergeCell ref="AQ4:AV4"/>
    <mergeCell ref="BA4:BA8"/>
    <mergeCell ref="BQ5:BT5"/>
    <mergeCell ref="CC5:CH5"/>
    <mergeCell ref="A9:A19"/>
    <mergeCell ref="B9:B19"/>
    <mergeCell ref="N9:N19"/>
    <mergeCell ref="O9:O19"/>
    <mergeCell ref="AA9:AA19"/>
    <mergeCell ref="AB9:AB19"/>
    <mergeCell ref="AN9:AN19"/>
    <mergeCell ref="AO9:AO19"/>
    <mergeCell ref="AU5:AV5"/>
    <mergeCell ref="O4:O8"/>
    <mergeCell ref="P4:P6"/>
    <mergeCell ref="Q4:V4"/>
    <mergeCell ref="AA4:AA8"/>
    <mergeCell ref="AB4:AB8"/>
    <mergeCell ref="AC4:AC6"/>
    <mergeCell ref="BV19:BW19"/>
    <mergeCell ref="A20:A30"/>
    <mergeCell ref="B20:B30"/>
    <mergeCell ref="N20:N30"/>
    <mergeCell ref="O20:O30"/>
    <mergeCell ref="AA20:AA30"/>
    <mergeCell ref="AB20:AB30"/>
    <mergeCell ref="AN20:AN30"/>
    <mergeCell ref="AO20:AO30"/>
    <mergeCell ref="BA20:BA30"/>
    <mergeCell ref="BA9:BA19"/>
    <mergeCell ref="BB9:BB19"/>
    <mergeCell ref="BN9:BN19"/>
    <mergeCell ref="BO9:BO19"/>
    <mergeCell ref="BV30:BW30"/>
    <mergeCell ref="A31:A41"/>
    <mergeCell ref="B31:B41"/>
    <mergeCell ref="N31:N41"/>
    <mergeCell ref="O31:O41"/>
    <mergeCell ref="AA31:AA41"/>
    <mergeCell ref="AB31:AB41"/>
    <mergeCell ref="AN31:AN41"/>
    <mergeCell ref="AO31:AO41"/>
    <mergeCell ref="BA31:BA41"/>
    <mergeCell ref="BB20:BB30"/>
    <mergeCell ref="BN20:BN30"/>
    <mergeCell ref="BO20:BO30"/>
    <mergeCell ref="BV41:BW41"/>
    <mergeCell ref="A42:A47"/>
    <mergeCell ref="B42:B47"/>
    <mergeCell ref="N42:N47"/>
    <mergeCell ref="O42:O47"/>
    <mergeCell ref="AA42:AA47"/>
    <mergeCell ref="AB42:AB47"/>
    <mergeCell ref="AN42:AN47"/>
    <mergeCell ref="AO42:AO47"/>
    <mergeCell ref="BA42:BA47"/>
    <mergeCell ref="BB31:BB41"/>
    <mergeCell ref="BN31:BN41"/>
    <mergeCell ref="BO31:BO41"/>
    <mergeCell ref="BV47:BW47"/>
    <mergeCell ref="A48:A56"/>
    <mergeCell ref="B48:B56"/>
    <mergeCell ref="N48:N56"/>
    <mergeCell ref="O48:O56"/>
    <mergeCell ref="AA48:AA56"/>
    <mergeCell ref="AB48:AB56"/>
    <mergeCell ref="AN48:AN56"/>
    <mergeCell ref="AO48:AO56"/>
    <mergeCell ref="BA48:BA56"/>
    <mergeCell ref="BB42:BB47"/>
    <mergeCell ref="BN42:BN47"/>
    <mergeCell ref="BO42:BO47"/>
    <mergeCell ref="BV56:BW56"/>
    <mergeCell ref="A61:D61"/>
    <mergeCell ref="N61:Q61"/>
    <mergeCell ref="AA61:AD61"/>
    <mergeCell ref="AN61:AQ61"/>
    <mergeCell ref="BA61:BD61"/>
    <mergeCell ref="BB48:BB56"/>
    <mergeCell ref="BN48:BN56"/>
    <mergeCell ref="BO48:BO56"/>
    <mergeCell ref="BN61:BQ61"/>
    <mergeCell ref="BV61:BX61"/>
    <mergeCell ref="CC61:CD61"/>
    <mergeCell ref="CH61:CJ61"/>
    <mergeCell ref="A62:A68"/>
    <mergeCell ref="H62:I62"/>
    <mergeCell ref="N62:N68"/>
    <mergeCell ref="U62:V62"/>
    <mergeCell ref="AA62:AA68"/>
    <mergeCell ref="BU62:BV62"/>
    <mergeCell ref="H63:I63"/>
    <mergeCell ref="U63:V63"/>
    <mergeCell ref="AH63:AI63"/>
    <mergeCell ref="AU63:AV63"/>
    <mergeCell ref="BH63:BI63"/>
    <mergeCell ref="BU63:BV63"/>
    <mergeCell ref="AH62:AI62"/>
    <mergeCell ref="AN62:AN68"/>
    <mergeCell ref="AU62:AV62"/>
    <mergeCell ref="BA62:BA68"/>
    <mergeCell ref="BH62:BI62"/>
    <mergeCell ref="BN62:BN68"/>
    <mergeCell ref="H65:I65"/>
    <mergeCell ref="U65:V65"/>
    <mergeCell ref="AH65:AI65"/>
    <mergeCell ref="AU65:AV65"/>
    <mergeCell ref="BH65:BI65"/>
    <mergeCell ref="BU65:BV65"/>
    <mergeCell ref="H64:I64"/>
    <mergeCell ref="U64:V64"/>
    <mergeCell ref="AH64:AI64"/>
    <mergeCell ref="AU64:AV64"/>
    <mergeCell ref="BH64:BI64"/>
    <mergeCell ref="BU64:BV64"/>
    <mergeCell ref="H67:I67"/>
    <mergeCell ref="U67:V67"/>
    <mergeCell ref="AH67:AI67"/>
    <mergeCell ref="AU67:AV67"/>
    <mergeCell ref="BH67:BI67"/>
    <mergeCell ref="BU67:BV67"/>
    <mergeCell ref="H66:I66"/>
    <mergeCell ref="U66:V66"/>
    <mergeCell ref="AH66:AI66"/>
    <mergeCell ref="AU66:AV66"/>
    <mergeCell ref="BH66:BI66"/>
    <mergeCell ref="BU66:BV66"/>
    <mergeCell ref="A69:M69"/>
    <mergeCell ref="N69:Z69"/>
    <mergeCell ref="AA69:AM69"/>
    <mergeCell ref="AN69:AZ69"/>
    <mergeCell ref="BA69:BM69"/>
    <mergeCell ref="BN69:CB69"/>
    <mergeCell ref="H68:I68"/>
    <mergeCell ref="U68:V68"/>
    <mergeCell ref="AH68:AI68"/>
    <mergeCell ref="AU68:AV68"/>
    <mergeCell ref="BH68:BI68"/>
    <mergeCell ref="BU68:BV68"/>
  </mergeCells>
  <phoneticPr fontId="3" type="noConversion"/>
  <dataValidations count="32">
    <dataValidation type="list" errorStyle="warning" allowBlank="1" showInputMessage="1" showErrorMessage="1" sqref="R7 AR7 E7 BE7" xr:uid="{00000000-0002-0000-0000-000000000000}">
      <formula1>"新松仁,富盛米行,陸穀米行,"</formula1>
    </dataValidation>
    <dataValidation type="list" errorStyle="warning" allowBlank="1" showInputMessage="1" showErrorMessage="1" sqref="AR8 E8 BE8" xr:uid="{00000000-0002-0000-0000-000001000000}">
      <formula1>"新松仁,陸穀米行,"</formula1>
    </dataValidation>
    <dataValidation type="list" errorStyle="warning" allowBlank="1" showInputMessage="1" showErrorMessage="1" sqref="AR11 AE11 AR22 BE13 E11 R11 BE49:BE50" xr:uid="{00000000-0002-0000-0000-000002000000}">
      <formula1>"荃珍,台北二市,"</formula1>
    </dataValidation>
    <dataValidation type="list" errorStyle="warning" allowBlank="1" showInputMessage="1" showErrorMessage="1" sqref="E13 AE13" xr:uid="{00000000-0002-0000-0000-000003000000}">
      <formula1>"首饌,嘉鹿,"</formula1>
    </dataValidation>
    <dataValidation type="list" errorStyle="warning" allowBlank="1" showInputMessage="1" showErrorMessage="1" sqref="E18" xr:uid="{00000000-0002-0000-0000-000004000000}">
      <formula1>"中港興,津悅,"</formula1>
    </dataValidation>
    <dataValidation type="list" errorStyle="warning" allowBlank="1" showInputMessage="1" showErrorMessage="1" sqref="E20 R12 AE23 AE49" xr:uid="{00000000-0002-0000-0000-000005000000}">
      <formula1>"禾品,昕旺蛋品,"</formula1>
    </dataValidation>
    <dataValidation type="list" errorStyle="warning" allowBlank="1" showInputMessage="1" showErrorMessage="1" sqref="E21" xr:uid="{00000000-0002-0000-0000-000006000000}">
      <formula1>"日陞,永芳,"</formula1>
    </dataValidation>
    <dataValidation type="list" errorStyle="warning" allowBlank="1" showInputMessage="1" showErrorMessage="1" sqref="E50" xr:uid="{00000000-0002-0000-0000-000007000000}">
      <formula1>"復進,民辰,嘉一香,翔昇,香里,永軒,台糖,聯盛,雅勝,"</formula1>
    </dataValidation>
    <dataValidation type="list" errorStyle="warning" allowBlank="1" showInputMessage="1" showErrorMessage="1" sqref="R9 BE9" xr:uid="{00000000-0002-0000-0000-000008000000}">
      <formula1>"卜蜂,超秦,佳世福,"</formula1>
    </dataValidation>
    <dataValidation type="list" errorStyle="warning" allowBlank="1" showInputMessage="1" showErrorMessage="1" sqref="R10 BE10" xr:uid="{00000000-0002-0000-0000-000009000000}">
      <formula1>"南崁興隆,卜蜂,超秦,佳世福,家騏,"</formula1>
    </dataValidation>
    <dataValidation type="list" errorStyle="warning" allowBlank="1" showInputMessage="1" showErrorMessage="1" sqref="R17" xr:uid="{00000000-0002-0000-0000-00000A000000}">
      <formula1>"津悅,中港興,"</formula1>
    </dataValidation>
    <dataValidation type="list" errorStyle="warning" allowBlank="1" showInputMessage="1" showErrorMessage="1" sqref="AE58" xr:uid="{00000000-0002-0000-0000-00000B000000}">
      <formula1>"光泉,"</formula1>
    </dataValidation>
    <dataValidation type="list" errorStyle="warning" allowBlank="1" showInputMessage="1" showErrorMessage="1" sqref="R20" xr:uid="{00000000-0002-0000-0000-00000C000000}">
      <formula1>"巨富,家騏,"</formula1>
    </dataValidation>
    <dataValidation type="list" errorStyle="warning" allowBlank="1" showInputMessage="1" showErrorMessage="1" sqref="R21 BE11" xr:uid="{00000000-0002-0000-0000-00000D000000}">
      <formula1>"台北一市,食惠商行,荃珍,"</formula1>
    </dataValidation>
    <dataValidation type="list" errorStyle="warning" allowBlank="1" showInputMessage="1" showErrorMessage="1" sqref="R23" xr:uid="{00000000-0002-0000-0000-00000E000000}">
      <formula1>"定翔,全國,廣生,"</formula1>
    </dataValidation>
    <dataValidation type="list" errorStyle="warning" allowBlank="1" showInputMessage="1" showErrorMessage="1" sqref="R50 AR50" xr:uid="{00000000-0002-0000-0000-00000F000000}">
      <formula1>"嘉一香,民辰,永軒,翔昇,香里,聯盛,台糖,復進,"</formula1>
    </dataValidation>
    <dataValidation type="list" errorStyle="warning" allowBlank="1" showInputMessage="1" showErrorMessage="1" sqref="AE8" xr:uid="{00000000-0002-0000-0000-000010000000}">
      <formula1>"鵬記食品,永豐,東寶,"</formula1>
    </dataValidation>
    <dataValidation type="list" errorStyle="warning" allowBlank="1" showInputMessage="1" showErrorMessage="1" sqref="AE16" xr:uid="{00000000-0002-0000-0000-000011000000}">
      <formula1>"羿淳,永芳,"</formula1>
    </dataValidation>
    <dataValidation type="list" errorStyle="warning" allowBlank="1" showInputMessage="1" showErrorMessage="1" sqref="AE28 AR49" xr:uid="{00000000-0002-0000-0000-000012000000}">
      <formula1>"萬生科技,名間菇,"</formula1>
    </dataValidation>
    <dataValidation type="list" errorStyle="warning" allowBlank="1" showInputMessage="1" showErrorMessage="1" sqref="AE48" xr:uid="{00000000-0002-0000-0000-000013000000}">
      <formula1>"品豐,嘉一香,"</formula1>
    </dataValidation>
    <dataValidation type="list" errorStyle="warning" allowBlank="1" showInputMessage="1" showErrorMessage="1" sqref="AR9" xr:uid="{00000000-0002-0000-0000-000014000000}">
      <formula1>"永軒,翔昇,民辰,香里,嘉一香,復進,聯盛,泰安,台糖,雅勝,"</formula1>
    </dataValidation>
    <dataValidation type="list" errorStyle="warning" allowBlank="1" showInputMessage="1" showErrorMessage="1" sqref="AR12 AR20" xr:uid="{00000000-0002-0000-0000-000015000000}">
      <formula1>"荃珍,台北一市,台北二市,"</formula1>
    </dataValidation>
    <dataValidation type="list" errorStyle="warning" allowBlank="1" showInputMessage="1" showErrorMessage="1" sqref="AR48" xr:uid="{00000000-0002-0000-0000-000016000000}">
      <formula1>"荃珍,台北一市,"</formula1>
    </dataValidation>
    <dataValidation type="list" errorStyle="warning" allowBlank="1" showInputMessage="1" showErrorMessage="1" sqref="BE12" xr:uid="{00000000-0002-0000-0000-000017000000}">
      <formula1>"駿揚,太順,全國,"</formula1>
    </dataValidation>
    <dataValidation type="list" errorStyle="warning" allowBlank="1" showInputMessage="1" showErrorMessage="1" sqref="BE18" xr:uid="{00000000-0002-0000-0000-000018000000}">
      <formula1>"萬生科技,荃珍,名間菇,"</formula1>
    </dataValidation>
    <dataValidation type="list" errorStyle="warning" allowBlank="1" showInputMessage="1" showErrorMessage="1" sqref="BE53" xr:uid="{00000000-0002-0000-0000-000019000000}">
      <formula1>"羿淳,定翔,"</formula1>
    </dataValidation>
    <dataValidation type="list" errorStyle="warning" allowBlank="1" showInputMessage="1" showErrorMessage="1" sqref="R42 E42 AE42 BE22" xr:uid="{00000000-0002-0000-0000-00001A000000}">
      <formula1>"葉志豪,宋木森,宋紹華,吳俊葦,鍾淑玲,陳滿,葉木昌,尹心魯妮,瑞城農產,何新上,張銘輝,廣福農場,林聖智,余育鴻,江文幼,"</formula1>
    </dataValidation>
    <dataValidation type="list" errorStyle="warning" allowBlank="1" showInputMessage="1" showErrorMessage="1" sqref="E49" xr:uid="{00000000-0002-0000-0000-00001B000000}">
      <formula1>"台北一市,食惠商行,荃珍,台北二市,"</formula1>
    </dataValidation>
    <dataValidation type="list" errorStyle="warning" allowBlank="1" showInputMessage="1" showErrorMessage="1" sqref="R57:R58" xr:uid="{00000000-0002-0000-0000-00001C000000}">
      <formula1>"宏興,富果,恭一,日清,展京,"</formula1>
    </dataValidation>
    <dataValidation type="list" errorStyle="warning" allowBlank="1" showInputMessage="1" showErrorMessage="1" sqref="AE9" xr:uid="{00000000-0002-0000-0000-00001D000000}">
      <formula1>"民辰,香里,永軒,嘉一香,聯盛,翔昇,復進,"</formula1>
    </dataValidation>
    <dataValidation type="list" errorStyle="warning" allowBlank="1" showInputMessage="1" showErrorMessage="1" sqref="AR57:AR58" xr:uid="{00000000-0002-0000-0000-00001E000000}">
      <formula1>"元信,興光,順利,"</formula1>
    </dataValidation>
    <dataValidation type="list" errorStyle="warning" allowBlank="1" showInputMessage="1" showErrorMessage="1" sqref="BE42" xr:uid="{00000000-0002-0000-0000-00001F000000}">
      <formula1>"葉志豪,宋木森,宋紹華,吳俊葦,鍾淑玲,陳滿,葉木昌,尹心魯妮,瑞城農產,何新上,張銘輝,廣福農場,林聖智,余育鴻,江文幼,邱明璋,"</formula1>
    </dataValidation>
  </dataValidations>
  <printOptions horizontalCentered="1"/>
  <pageMargins left="0" right="0" top="0.39370078740157483" bottom="0" header="0.31496062992125984" footer="0.31496062992125984"/>
  <pageSetup paperSize="9" scale="3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具名範圍</vt:lpstr>
      </vt:variant>
      <vt:variant>
        <vt:i4>1</vt:i4>
      </vt:variant>
    </vt:vector>
  </HeadingPairs>
  <TitlesOfParts>
    <vt:vector size="2" baseType="lpstr">
      <vt:lpstr>菜單</vt:lpstr>
      <vt:lpstr>菜單!Print_Area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2024-11-27T05:42:01Z</cp:lastPrinted>
  <dcterms:created xsi:type="dcterms:W3CDTF">2024-11-27T05:40:46Z</dcterms:created>
  <dcterms:modified xsi:type="dcterms:W3CDTF">2024-12-02T04:51:58Z</dcterms:modified>
</cp:coreProperties>
</file>